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ml.chartshapes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600"/>
  </bookViews>
  <sheets>
    <sheet name="alle punten klein" sheetId="1" r:id="rId1"/>
    <sheet name="najaar-najaar" sheetId="2" r:id="rId2"/>
  </sheets>
  <definedNames>
    <definedName name="_xlnm.Database" localSheetId="0">'alle punten klein'!#REF!</definedName>
  </definedNames>
  <calcPr calcId="145621"/>
</workbook>
</file>

<file path=xl/calcChain.xml><?xml version="1.0" encoding="utf-8"?>
<calcChain xmlns="http://schemas.openxmlformats.org/spreadsheetml/2006/main">
  <c r="AU156" i="1" l="1"/>
  <c r="AU157" i="1"/>
  <c r="AU158" i="1"/>
  <c r="AU155" i="1"/>
  <c r="AU154" i="1"/>
  <c r="AU121" i="1"/>
  <c r="AU122" i="1"/>
  <c r="AU123" i="1"/>
  <c r="AU120" i="1"/>
  <c r="AU119" i="1"/>
  <c r="AU113" i="1"/>
  <c r="AU112" i="1"/>
  <c r="AU106" i="1"/>
  <c r="AU105" i="1"/>
  <c r="AU140" i="1"/>
  <c r="AU144" i="1" s="1"/>
  <c r="AU116" i="1"/>
  <c r="AU109" i="1"/>
  <c r="AG156" i="1"/>
  <c r="AG157" i="1"/>
  <c r="AG158" i="1"/>
  <c r="AG155" i="1"/>
  <c r="AG154" i="1"/>
  <c r="AG142" i="1"/>
  <c r="AG143" i="1"/>
  <c r="AG144" i="1"/>
  <c r="AG141" i="1"/>
  <c r="AG140" i="1"/>
  <c r="AG121" i="1"/>
  <c r="AG122" i="1"/>
  <c r="AG123" i="1"/>
  <c r="AG120" i="1"/>
  <c r="AG119" i="1"/>
  <c r="AG114" i="1"/>
  <c r="AG115" i="1"/>
  <c r="AG116" i="1"/>
  <c r="AG113" i="1"/>
  <c r="AG105" i="1"/>
  <c r="AG112" i="1"/>
  <c r="AG107" i="1"/>
  <c r="AG108" i="1"/>
  <c r="AG109" i="1"/>
  <c r="AG106" i="1"/>
  <c r="AN105" i="1"/>
  <c r="AN109" i="1" s="1"/>
  <c r="AU114" i="1" l="1"/>
  <c r="AU115" i="1"/>
  <c r="AU141" i="1"/>
  <c r="AU142" i="1"/>
  <c r="AU143" i="1"/>
  <c r="AU107" i="1"/>
  <c r="AU108" i="1"/>
  <c r="AN106" i="1"/>
  <c r="AN107" i="1"/>
  <c r="AN108" i="1"/>
  <c r="AB176" i="1"/>
  <c r="AA176" i="1"/>
  <c r="AP179" i="1"/>
  <c r="AO179" i="1"/>
  <c r="AP178" i="1"/>
  <c r="AO178" i="1"/>
  <c r="AP177" i="1"/>
  <c r="AO177" i="1"/>
  <c r="AP176" i="1"/>
  <c r="AO176" i="1"/>
  <c r="AI179" i="1"/>
  <c r="AH179" i="1"/>
  <c r="AI178" i="1"/>
  <c r="AH178" i="1"/>
  <c r="AI177" i="1"/>
  <c r="AH177" i="1"/>
  <c r="AI176" i="1"/>
  <c r="AH176" i="1"/>
  <c r="AB177" i="1"/>
  <c r="AB178" i="1"/>
  <c r="AB179" i="1"/>
  <c r="AA177" i="1"/>
  <c r="AA178" i="1"/>
  <c r="AA179" i="1"/>
  <c r="E105" i="1"/>
  <c r="AB168" i="1"/>
  <c r="AC168" i="1"/>
  <c r="AD168" i="1"/>
  <c r="AE168" i="1"/>
  <c r="AF168" i="1"/>
  <c r="AH168" i="1"/>
  <c r="AI168" i="1"/>
  <c r="AJ168" i="1"/>
  <c r="AK168" i="1"/>
  <c r="AL168" i="1"/>
  <c r="AM168" i="1"/>
  <c r="AO168" i="1"/>
  <c r="AP168" i="1"/>
  <c r="AQ168" i="1"/>
  <c r="AR168" i="1"/>
  <c r="AS168" i="1"/>
  <c r="AT168" i="1"/>
  <c r="AB169" i="1"/>
  <c r="AC169" i="1"/>
  <c r="AD169" i="1"/>
  <c r="AE169" i="1"/>
  <c r="AF169" i="1"/>
  <c r="AH169" i="1"/>
  <c r="AI169" i="1"/>
  <c r="AJ169" i="1"/>
  <c r="AK169" i="1"/>
  <c r="AL169" i="1"/>
  <c r="AM169" i="1"/>
  <c r="AO169" i="1"/>
  <c r="AP169" i="1"/>
  <c r="AQ169" i="1"/>
  <c r="AR169" i="1"/>
  <c r="AS169" i="1"/>
  <c r="AT169" i="1"/>
  <c r="AB170" i="1"/>
  <c r="AC170" i="1"/>
  <c r="AD170" i="1"/>
  <c r="AE170" i="1"/>
  <c r="AF170" i="1"/>
  <c r="AH170" i="1"/>
  <c r="AI170" i="1"/>
  <c r="AJ170" i="1"/>
  <c r="AK170" i="1"/>
  <c r="AL170" i="1"/>
  <c r="AM170" i="1"/>
  <c r="AO170" i="1"/>
  <c r="AP170" i="1"/>
  <c r="AQ170" i="1"/>
  <c r="AR170" i="1"/>
  <c r="AS170" i="1"/>
  <c r="AT170" i="1"/>
  <c r="AB171" i="1"/>
  <c r="AC171" i="1"/>
  <c r="AD171" i="1"/>
  <c r="AE171" i="1"/>
  <c r="AF171" i="1"/>
  <c r="AH171" i="1"/>
  <c r="AI171" i="1"/>
  <c r="AJ171" i="1"/>
  <c r="AK171" i="1"/>
  <c r="AL171" i="1"/>
  <c r="AM171" i="1"/>
  <c r="AO171" i="1"/>
  <c r="AP171" i="1"/>
  <c r="AQ171" i="1"/>
  <c r="AR171" i="1"/>
  <c r="AS171" i="1"/>
  <c r="AT171" i="1"/>
  <c r="AB172" i="1"/>
  <c r="AC172" i="1"/>
  <c r="AD172" i="1"/>
  <c r="AE172" i="1"/>
  <c r="AF172" i="1"/>
  <c r="AH172" i="1"/>
  <c r="AI172" i="1"/>
  <c r="AJ172" i="1"/>
  <c r="AK172" i="1"/>
  <c r="AL172" i="1"/>
  <c r="AM172" i="1"/>
  <c r="AO172" i="1"/>
  <c r="AP172" i="1"/>
  <c r="AQ172" i="1"/>
  <c r="AR172" i="1"/>
  <c r="AS172" i="1"/>
  <c r="AT172" i="1"/>
  <c r="AA169" i="1"/>
  <c r="AA170" i="1"/>
  <c r="AA171" i="1"/>
  <c r="AA172" i="1"/>
  <c r="AA168" i="1"/>
  <c r="AT165" i="1"/>
  <c r="AS165" i="1"/>
  <c r="AR165" i="1"/>
  <c r="AQ165" i="1"/>
  <c r="AP165" i="1"/>
  <c r="AO165" i="1"/>
  <c r="AT164" i="1"/>
  <c r="AS164" i="1"/>
  <c r="AR164" i="1"/>
  <c r="AQ164" i="1"/>
  <c r="AP164" i="1"/>
  <c r="AO164" i="1"/>
  <c r="AT163" i="1"/>
  <c r="AS163" i="1"/>
  <c r="AR163" i="1"/>
  <c r="AQ163" i="1"/>
  <c r="AP163" i="1"/>
  <c r="AO163" i="1"/>
  <c r="AT162" i="1"/>
  <c r="AS162" i="1"/>
  <c r="AR162" i="1"/>
  <c r="AQ162" i="1"/>
  <c r="AP162" i="1"/>
  <c r="AO162" i="1"/>
  <c r="AT161" i="1"/>
  <c r="AS161" i="1"/>
  <c r="AR161" i="1"/>
  <c r="AQ161" i="1"/>
  <c r="AP161" i="1"/>
  <c r="AO161" i="1"/>
  <c r="AM165" i="1"/>
  <c r="AL165" i="1"/>
  <c r="AK165" i="1"/>
  <c r="AJ165" i="1"/>
  <c r="AI165" i="1"/>
  <c r="AH165" i="1"/>
  <c r="AM164" i="1"/>
  <c r="AL164" i="1"/>
  <c r="AK164" i="1"/>
  <c r="AJ164" i="1"/>
  <c r="AI164" i="1"/>
  <c r="AH164" i="1"/>
  <c r="AM163" i="1"/>
  <c r="AL163" i="1"/>
  <c r="AK163" i="1"/>
  <c r="AJ163" i="1"/>
  <c r="AI163" i="1"/>
  <c r="AH163" i="1"/>
  <c r="AM162" i="1"/>
  <c r="AL162" i="1"/>
  <c r="AK162" i="1"/>
  <c r="AJ162" i="1"/>
  <c r="AI162" i="1"/>
  <c r="AH162" i="1"/>
  <c r="AM161" i="1"/>
  <c r="AL161" i="1"/>
  <c r="AK161" i="1"/>
  <c r="AJ161" i="1"/>
  <c r="AI161" i="1"/>
  <c r="AH161" i="1"/>
  <c r="AB161" i="1"/>
  <c r="AC161" i="1"/>
  <c r="AD161" i="1"/>
  <c r="AE161" i="1"/>
  <c r="AF161" i="1"/>
  <c r="AB162" i="1"/>
  <c r="AC162" i="1"/>
  <c r="AD162" i="1"/>
  <c r="AE162" i="1"/>
  <c r="AF162" i="1"/>
  <c r="AB163" i="1"/>
  <c r="AC163" i="1"/>
  <c r="AD163" i="1"/>
  <c r="AE163" i="1"/>
  <c r="AF163" i="1"/>
  <c r="AB164" i="1"/>
  <c r="AC164" i="1"/>
  <c r="AD164" i="1"/>
  <c r="AE164" i="1"/>
  <c r="AF164" i="1"/>
  <c r="AB165" i="1"/>
  <c r="AC165" i="1"/>
  <c r="AD165" i="1"/>
  <c r="AE165" i="1"/>
  <c r="AF165" i="1"/>
  <c r="AA162" i="1"/>
  <c r="AA163" i="1"/>
  <c r="AA164" i="1"/>
  <c r="AA165" i="1"/>
  <c r="AA161" i="1"/>
  <c r="X158" i="1"/>
  <c r="W158" i="1"/>
  <c r="X157" i="1"/>
  <c r="W157" i="1"/>
  <c r="X156" i="1"/>
  <c r="W156" i="1"/>
  <c r="X155" i="1"/>
  <c r="W155" i="1"/>
  <c r="X154" i="1"/>
  <c r="W154" i="1"/>
  <c r="X153" i="1"/>
  <c r="W153" i="1"/>
  <c r="X152" i="1"/>
  <c r="W152" i="1"/>
  <c r="X151" i="1"/>
  <c r="W151" i="1"/>
  <c r="X150" i="1"/>
  <c r="W150" i="1"/>
  <c r="X149" i="1"/>
  <c r="W149" i="1"/>
  <c r="X148" i="1"/>
  <c r="W148" i="1"/>
  <c r="X147" i="1"/>
  <c r="W147" i="1"/>
  <c r="X146" i="1"/>
  <c r="W146" i="1"/>
  <c r="X145" i="1"/>
  <c r="W145" i="1"/>
  <c r="X144" i="1"/>
  <c r="W144" i="1"/>
  <c r="X143" i="1"/>
  <c r="W143" i="1"/>
  <c r="X142" i="1"/>
  <c r="W142" i="1"/>
  <c r="X141" i="1"/>
  <c r="W141" i="1"/>
  <c r="X140" i="1"/>
  <c r="W140" i="1"/>
  <c r="X139" i="1"/>
  <c r="W139" i="1"/>
  <c r="X138" i="1"/>
  <c r="W138" i="1"/>
  <c r="X137" i="1"/>
  <c r="W137" i="1"/>
  <c r="X136" i="1"/>
  <c r="W136" i="1"/>
  <c r="X135" i="1"/>
  <c r="W135" i="1"/>
  <c r="X134" i="1"/>
  <c r="W134" i="1"/>
  <c r="X133" i="1"/>
  <c r="W133" i="1"/>
  <c r="X132" i="1"/>
  <c r="W132" i="1"/>
  <c r="X131" i="1"/>
  <c r="W131" i="1"/>
  <c r="X130" i="1"/>
  <c r="W130" i="1"/>
  <c r="X129" i="1"/>
  <c r="W129" i="1"/>
  <c r="X128" i="1"/>
  <c r="W128" i="1"/>
  <c r="X127" i="1"/>
  <c r="W127" i="1"/>
  <c r="X126" i="1"/>
  <c r="W126" i="1"/>
  <c r="X125" i="1"/>
  <c r="W125" i="1"/>
  <c r="X124" i="1"/>
  <c r="W124" i="1"/>
  <c r="X123" i="1"/>
  <c r="W123" i="1"/>
  <c r="X122" i="1"/>
  <c r="W122" i="1"/>
  <c r="X121" i="1"/>
  <c r="W121" i="1"/>
  <c r="X120" i="1"/>
  <c r="W120" i="1"/>
  <c r="X119" i="1"/>
  <c r="W119" i="1"/>
  <c r="X118" i="1"/>
  <c r="W118" i="1"/>
  <c r="X117" i="1"/>
  <c r="W117" i="1"/>
  <c r="X116" i="1"/>
  <c r="W116" i="1"/>
  <c r="X115" i="1"/>
  <c r="W115" i="1"/>
  <c r="X114" i="1"/>
  <c r="W114" i="1"/>
  <c r="X113" i="1"/>
  <c r="W113" i="1"/>
  <c r="X112" i="1"/>
  <c r="W112" i="1"/>
  <c r="X111" i="1"/>
  <c r="W111" i="1"/>
  <c r="X110" i="1"/>
  <c r="W110" i="1"/>
  <c r="X109" i="1"/>
  <c r="W109" i="1"/>
  <c r="X108" i="1"/>
  <c r="W108" i="1"/>
  <c r="X107" i="1"/>
  <c r="W107" i="1"/>
  <c r="X106" i="1"/>
  <c r="W106" i="1"/>
  <c r="X105" i="1"/>
  <c r="W105" i="1"/>
  <c r="I106" i="1"/>
  <c r="J106" i="1"/>
  <c r="I107" i="1"/>
  <c r="J107" i="1"/>
  <c r="I108" i="1"/>
  <c r="J108" i="1"/>
  <c r="I109" i="1"/>
  <c r="J109" i="1"/>
  <c r="I110" i="1"/>
  <c r="J110" i="1"/>
  <c r="I111" i="1"/>
  <c r="J111" i="1"/>
  <c r="I112" i="1"/>
  <c r="J112" i="1"/>
  <c r="I113" i="1"/>
  <c r="J113" i="1"/>
  <c r="I114" i="1"/>
  <c r="J114" i="1"/>
  <c r="I115" i="1"/>
  <c r="J115" i="1"/>
  <c r="I116" i="1"/>
  <c r="J116" i="1"/>
  <c r="I117" i="1"/>
  <c r="J117" i="1"/>
  <c r="I118" i="1"/>
  <c r="J118" i="1"/>
  <c r="I119" i="1"/>
  <c r="J119" i="1"/>
  <c r="I120" i="1"/>
  <c r="J120" i="1"/>
  <c r="I121" i="1"/>
  <c r="J121" i="1"/>
  <c r="I122" i="1"/>
  <c r="J122" i="1"/>
  <c r="I123" i="1"/>
  <c r="J123" i="1"/>
  <c r="I124" i="1"/>
  <c r="J124" i="1"/>
  <c r="I125" i="1"/>
  <c r="J125" i="1"/>
  <c r="I126" i="1"/>
  <c r="J126" i="1"/>
  <c r="I127" i="1"/>
  <c r="J127" i="1"/>
  <c r="I128" i="1"/>
  <c r="J128" i="1"/>
  <c r="I129" i="1"/>
  <c r="J129" i="1"/>
  <c r="I130" i="1"/>
  <c r="J130" i="1"/>
  <c r="I131" i="1"/>
  <c r="J131" i="1"/>
  <c r="I132" i="1"/>
  <c r="J132" i="1"/>
  <c r="I133" i="1"/>
  <c r="J133" i="1"/>
  <c r="I134" i="1"/>
  <c r="J134" i="1"/>
  <c r="I135" i="1"/>
  <c r="J135" i="1"/>
  <c r="I136" i="1"/>
  <c r="J136" i="1"/>
  <c r="I137" i="1"/>
  <c r="J137" i="1"/>
  <c r="I138" i="1"/>
  <c r="J138" i="1"/>
  <c r="I139" i="1"/>
  <c r="J139" i="1"/>
  <c r="I140" i="1"/>
  <c r="J140" i="1"/>
  <c r="I141" i="1"/>
  <c r="J141" i="1"/>
  <c r="I142" i="1"/>
  <c r="J142" i="1"/>
  <c r="I143" i="1"/>
  <c r="J143" i="1"/>
  <c r="I144" i="1"/>
  <c r="J144" i="1"/>
  <c r="I145" i="1"/>
  <c r="J145" i="1"/>
  <c r="I146" i="1"/>
  <c r="J146" i="1"/>
  <c r="I147" i="1"/>
  <c r="J147" i="1"/>
  <c r="I148" i="1"/>
  <c r="J148" i="1"/>
  <c r="I149" i="1"/>
  <c r="J149" i="1"/>
  <c r="I150" i="1"/>
  <c r="J150" i="1"/>
  <c r="I151" i="1"/>
  <c r="J151" i="1"/>
  <c r="I152" i="1"/>
  <c r="J152" i="1"/>
  <c r="I153" i="1"/>
  <c r="J153" i="1"/>
  <c r="I154" i="1"/>
  <c r="J154" i="1"/>
  <c r="I155" i="1"/>
  <c r="J155" i="1"/>
  <c r="I156" i="1"/>
  <c r="J156" i="1"/>
  <c r="I157" i="1"/>
  <c r="J157" i="1"/>
  <c r="I158" i="1"/>
  <c r="J158" i="1"/>
  <c r="J105" i="1"/>
  <c r="I105" i="1"/>
  <c r="S105" i="1" l="1"/>
  <c r="L105" i="1"/>
  <c r="V105" i="1"/>
  <c r="S106" i="1"/>
  <c r="V106" i="1"/>
  <c r="S107" i="1"/>
  <c r="V107" i="1"/>
  <c r="S108" i="1"/>
  <c r="V108" i="1"/>
  <c r="S109" i="1"/>
  <c r="V109" i="1"/>
  <c r="S112" i="1"/>
  <c r="T112" i="1"/>
  <c r="U112" i="1"/>
  <c r="V112" i="1"/>
  <c r="S113" i="1"/>
  <c r="T113" i="1"/>
  <c r="U113" i="1"/>
  <c r="V113" i="1"/>
  <c r="S114" i="1"/>
  <c r="T114" i="1"/>
  <c r="U114" i="1"/>
  <c r="V114" i="1"/>
  <c r="S115" i="1"/>
  <c r="T115" i="1"/>
  <c r="U115" i="1"/>
  <c r="V115" i="1"/>
  <c r="S116" i="1"/>
  <c r="T116" i="1"/>
  <c r="U116" i="1"/>
  <c r="V116" i="1"/>
  <c r="S119" i="1"/>
  <c r="T119" i="1"/>
  <c r="U119" i="1"/>
  <c r="V119" i="1"/>
  <c r="S120" i="1"/>
  <c r="T120" i="1"/>
  <c r="U120" i="1"/>
  <c r="V120" i="1"/>
  <c r="S121" i="1"/>
  <c r="T121" i="1"/>
  <c r="U121" i="1"/>
  <c r="V121" i="1"/>
  <c r="S122" i="1"/>
  <c r="T122" i="1"/>
  <c r="U122" i="1"/>
  <c r="V122" i="1"/>
  <c r="S123" i="1"/>
  <c r="T123" i="1"/>
  <c r="U123" i="1"/>
  <c r="V123" i="1"/>
  <c r="S126" i="1"/>
  <c r="T126" i="1"/>
  <c r="U126" i="1"/>
  <c r="V126" i="1"/>
  <c r="S127" i="1"/>
  <c r="T127" i="1"/>
  <c r="U127" i="1"/>
  <c r="V127" i="1"/>
  <c r="S128" i="1"/>
  <c r="T128" i="1"/>
  <c r="U128" i="1"/>
  <c r="V128" i="1"/>
  <c r="S129" i="1"/>
  <c r="T129" i="1"/>
  <c r="U129" i="1"/>
  <c r="V129" i="1"/>
  <c r="S130" i="1"/>
  <c r="T130" i="1"/>
  <c r="U130" i="1"/>
  <c r="V130" i="1"/>
  <c r="S133" i="1"/>
  <c r="T133" i="1"/>
  <c r="U133" i="1"/>
  <c r="V133" i="1"/>
  <c r="S134" i="1"/>
  <c r="T134" i="1"/>
  <c r="U134" i="1"/>
  <c r="V134" i="1"/>
  <c r="S135" i="1"/>
  <c r="T135" i="1"/>
  <c r="U135" i="1"/>
  <c r="V135" i="1"/>
  <c r="S136" i="1"/>
  <c r="T136" i="1"/>
  <c r="U136" i="1"/>
  <c r="V136" i="1"/>
  <c r="S137" i="1"/>
  <c r="T137" i="1"/>
  <c r="U137" i="1"/>
  <c r="V137" i="1"/>
  <c r="S140" i="1"/>
  <c r="T140" i="1"/>
  <c r="S141" i="1"/>
  <c r="T141" i="1"/>
  <c r="S142" i="1"/>
  <c r="T142" i="1"/>
  <c r="S143" i="1"/>
  <c r="T143" i="1"/>
  <c r="S144" i="1"/>
  <c r="T144" i="1"/>
  <c r="S147" i="1"/>
  <c r="T147" i="1"/>
  <c r="S148" i="1"/>
  <c r="T148" i="1"/>
  <c r="S149" i="1"/>
  <c r="T149" i="1"/>
  <c r="S150" i="1"/>
  <c r="T150" i="1"/>
  <c r="S151" i="1"/>
  <c r="T151" i="1"/>
  <c r="S154" i="1"/>
  <c r="T154" i="1"/>
  <c r="S155" i="1"/>
  <c r="T155" i="1"/>
  <c r="S156" i="1"/>
  <c r="T156" i="1"/>
  <c r="S157" i="1"/>
  <c r="T157" i="1"/>
  <c r="S158" i="1"/>
  <c r="T158" i="1"/>
  <c r="O105" i="1"/>
  <c r="L106" i="1"/>
  <c r="O106" i="1"/>
  <c r="L107" i="1"/>
  <c r="O107" i="1"/>
  <c r="L108" i="1"/>
  <c r="O108" i="1"/>
  <c r="L109" i="1"/>
  <c r="O109" i="1"/>
  <c r="L112" i="1"/>
  <c r="M112" i="1"/>
  <c r="N112" i="1"/>
  <c r="O112" i="1"/>
  <c r="L113" i="1"/>
  <c r="M113" i="1"/>
  <c r="N113" i="1"/>
  <c r="O113" i="1"/>
  <c r="L114" i="1"/>
  <c r="M114" i="1"/>
  <c r="N114" i="1"/>
  <c r="O114" i="1"/>
  <c r="L115" i="1"/>
  <c r="M115" i="1"/>
  <c r="N115" i="1"/>
  <c r="O115" i="1"/>
  <c r="L116" i="1"/>
  <c r="M116" i="1"/>
  <c r="N116" i="1"/>
  <c r="O116" i="1"/>
  <c r="L119" i="1"/>
  <c r="M119" i="1"/>
  <c r="N119" i="1"/>
  <c r="O119" i="1"/>
  <c r="L120" i="1"/>
  <c r="M120" i="1"/>
  <c r="N120" i="1"/>
  <c r="O120" i="1"/>
  <c r="L121" i="1"/>
  <c r="M121" i="1"/>
  <c r="N121" i="1"/>
  <c r="O121" i="1"/>
  <c r="L122" i="1"/>
  <c r="M122" i="1"/>
  <c r="N122" i="1"/>
  <c r="O122" i="1"/>
  <c r="L123" i="1"/>
  <c r="M123" i="1"/>
  <c r="N123" i="1"/>
  <c r="O123" i="1"/>
  <c r="L126" i="1"/>
  <c r="M126" i="1"/>
  <c r="N126" i="1"/>
  <c r="O126" i="1"/>
  <c r="L127" i="1"/>
  <c r="M127" i="1"/>
  <c r="N127" i="1"/>
  <c r="O127" i="1"/>
  <c r="L128" i="1"/>
  <c r="M128" i="1"/>
  <c r="N128" i="1"/>
  <c r="O128" i="1"/>
  <c r="L129" i="1"/>
  <c r="M129" i="1"/>
  <c r="N129" i="1"/>
  <c r="O129" i="1"/>
  <c r="L130" i="1"/>
  <c r="M130" i="1"/>
  <c r="N130" i="1"/>
  <c r="O130" i="1"/>
  <c r="L133" i="1"/>
  <c r="M133" i="1"/>
  <c r="N133" i="1"/>
  <c r="O133" i="1"/>
  <c r="L134" i="1"/>
  <c r="M134" i="1"/>
  <c r="N134" i="1"/>
  <c r="O134" i="1"/>
  <c r="L135" i="1"/>
  <c r="M135" i="1"/>
  <c r="N135" i="1"/>
  <c r="O135" i="1"/>
  <c r="L136" i="1"/>
  <c r="M136" i="1"/>
  <c r="N136" i="1"/>
  <c r="O136" i="1"/>
  <c r="L137" i="1"/>
  <c r="M137" i="1"/>
  <c r="N137" i="1"/>
  <c r="O137" i="1"/>
  <c r="L140" i="1"/>
  <c r="M140" i="1"/>
  <c r="L141" i="1"/>
  <c r="M141" i="1"/>
  <c r="L142" i="1"/>
  <c r="M142" i="1"/>
  <c r="L143" i="1"/>
  <c r="M143" i="1"/>
  <c r="L144" i="1"/>
  <c r="M144" i="1"/>
  <c r="L147" i="1"/>
  <c r="M147" i="1"/>
  <c r="L148" i="1"/>
  <c r="M148" i="1"/>
  <c r="L149" i="1"/>
  <c r="M149" i="1"/>
  <c r="L150" i="1"/>
  <c r="M150" i="1"/>
  <c r="L151" i="1"/>
  <c r="M151" i="1"/>
  <c r="L154" i="1"/>
  <c r="M154" i="1"/>
  <c r="L155" i="1"/>
  <c r="M155" i="1"/>
  <c r="L156" i="1"/>
  <c r="M156" i="1"/>
  <c r="L157" i="1"/>
  <c r="M157" i="1"/>
  <c r="L158" i="1"/>
  <c r="M158" i="1"/>
  <c r="H105" i="1"/>
  <c r="H106" i="1"/>
  <c r="H107" i="1"/>
  <c r="H108" i="1"/>
  <c r="H109" i="1"/>
  <c r="F112" i="1"/>
  <c r="G112" i="1"/>
  <c r="H112" i="1"/>
  <c r="F113" i="1"/>
  <c r="G113" i="1"/>
  <c r="H113" i="1"/>
  <c r="F114" i="1"/>
  <c r="G114" i="1"/>
  <c r="H114" i="1"/>
  <c r="F115" i="1"/>
  <c r="G115" i="1"/>
  <c r="H115" i="1"/>
  <c r="F116" i="1"/>
  <c r="G116" i="1"/>
  <c r="H116" i="1"/>
  <c r="F119" i="1"/>
  <c r="G119" i="1"/>
  <c r="H119" i="1"/>
  <c r="F120" i="1"/>
  <c r="G120" i="1"/>
  <c r="H120" i="1"/>
  <c r="F121" i="1"/>
  <c r="G121" i="1"/>
  <c r="H121" i="1"/>
  <c r="F122" i="1"/>
  <c r="G122" i="1"/>
  <c r="H122" i="1"/>
  <c r="F123" i="1"/>
  <c r="G123" i="1"/>
  <c r="H123" i="1"/>
  <c r="F126" i="1"/>
  <c r="G126" i="1"/>
  <c r="H126" i="1"/>
  <c r="F127" i="1"/>
  <c r="G127" i="1"/>
  <c r="H127" i="1"/>
  <c r="F128" i="1"/>
  <c r="G128" i="1"/>
  <c r="H128" i="1"/>
  <c r="F129" i="1"/>
  <c r="G129" i="1"/>
  <c r="H129" i="1"/>
  <c r="F130" i="1"/>
  <c r="G130" i="1"/>
  <c r="H130" i="1"/>
  <c r="F133" i="1"/>
  <c r="G133" i="1"/>
  <c r="H133" i="1"/>
  <c r="F134" i="1"/>
  <c r="G134" i="1"/>
  <c r="H134" i="1"/>
  <c r="F135" i="1"/>
  <c r="G135" i="1"/>
  <c r="H135" i="1"/>
  <c r="F136" i="1"/>
  <c r="G136" i="1"/>
  <c r="H136" i="1"/>
  <c r="F137" i="1"/>
  <c r="G137" i="1"/>
  <c r="H137" i="1"/>
  <c r="F140" i="1"/>
  <c r="F141" i="1"/>
  <c r="F142" i="1"/>
  <c r="F143" i="1"/>
  <c r="F144" i="1"/>
  <c r="F147" i="1"/>
  <c r="F148" i="1"/>
  <c r="F149" i="1"/>
  <c r="F150" i="1"/>
  <c r="F151" i="1"/>
  <c r="F154" i="1"/>
  <c r="F155" i="1"/>
  <c r="F156" i="1"/>
  <c r="F157" i="1"/>
  <c r="F158" i="1"/>
  <c r="E155" i="1"/>
  <c r="E156" i="1"/>
  <c r="E157" i="1"/>
  <c r="E158" i="1"/>
  <c r="E154" i="1"/>
  <c r="E148" i="1"/>
  <c r="E149" i="1"/>
  <c r="E150" i="1"/>
  <c r="E151" i="1"/>
  <c r="E147" i="1"/>
  <c r="E141" i="1"/>
  <c r="E142" i="1"/>
  <c r="E143" i="1"/>
  <c r="E144" i="1"/>
  <c r="E140" i="1"/>
  <c r="E134" i="1"/>
  <c r="E135" i="1"/>
  <c r="E136" i="1"/>
  <c r="E137" i="1"/>
  <c r="E133" i="1"/>
  <c r="E106" i="1"/>
  <c r="E107" i="1"/>
  <c r="E108" i="1"/>
  <c r="E109" i="1"/>
  <c r="E113" i="1"/>
  <c r="E114" i="1"/>
  <c r="E115" i="1"/>
  <c r="E116" i="1"/>
  <c r="E112" i="1"/>
  <c r="E120" i="1"/>
  <c r="E121" i="1"/>
  <c r="E122" i="1"/>
  <c r="E123" i="1"/>
  <c r="E119" i="1"/>
  <c r="E127" i="1"/>
  <c r="E128" i="1"/>
  <c r="E129" i="1"/>
  <c r="E130" i="1"/>
  <c r="E126" i="1"/>
  <c r="AM147" i="1"/>
  <c r="AM140" i="1"/>
  <c r="AM133" i="1"/>
  <c r="AM126" i="1"/>
  <c r="AM119" i="1"/>
  <c r="AM112" i="1"/>
  <c r="AM105" i="1"/>
  <c r="AF147" i="1"/>
  <c r="AF140" i="1"/>
  <c r="AF119" i="1"/>
  <c r="AF133" i="1"/>
  <c r="AF126" i="1"/>
  <c r="AF112" i="1"/>
  <c r="AF105" i="1"/>
  <c r="AQ154" i="1"/>
  <c r="AQ147" i="1"/>
  <c r="AQ140" i="1"/>
  <c r="AQ133" i="1"/>
  <c r="AQ126" i="1"/>
  <c r="AQ119" i="1"/>
  <c r="AQ112" i="1"/>
  <c r="AJ154" i="1"/>
  <c r="AJ147" i="1"/>
  <c r="AJ140" i="1"/>
  <c r="AJ133" i="1"/>
  <c r="AJ126" i="1"/>
  <c r="AJ119" i="1"/>
  <c r="AJ112" i="1"/>
  <c r="AC154" i="1"/>
  <c r="AC147" i="1"/>
  <c r="AC140" i="1"/>
  <c r="AC133" i="1"/>
  <c r="AC126" i="1"/>
  <c r="AC119" i="1"/>
  <c r="AC112" i="1"/>
  <c r="AE112" i="1"/>
  <c r="AD112" i="1"/>
  <c r="AB112" i="1"/>
  <c r="AA112" i="1"/>
  <c r="AP154" i="1"/>
  <c r="AO154" i="1"/>
  <c r="AS147" i="1"/>
  <c r="AP147" i="1"/>
  <c r="AO147" i="1"/>
  <c r="AS140" i="1"/>
  <c r="AP140" i="1"/>
  <c r="AO140" i="1"/>
  <c r="AS133" i="1"/>
  <c r="AR133" i="1"/>
  <c r="AP133" i="1"/>
  <c r="AO133" i="1"/>
  <c r="AS126" i="1"/>
  <c r="AR126" i="1"/>
  <c r="AP126" i="1"/>
  <c r="AO126" i="1"/>
  <c r="AS119" i="1"/>
  <c r="AR119" i="1"/>
  <c r="AP119" i="1"/>
  <c r="AO119" i="1"/>
  <c r="AS112" i="1"/>
  <c r="AR112" i="1"/>
  <c r="AP112" i="1"/>
  <c r="AO112" i="1"/>
  <c r="AS105" i="1"/>
  <c r="AR105" i="1"/>
  <c r="AP105" i="1"/>
  <c r="AO105" i="1"/>
  <c r="AL154" i="1"/>
  <c r="AI154" i="1"/>
  <c r="AH154" i="1"/>
  <c r="AL147" i="1"/>
  <c r="AI147" i="1"/>
  <c r="AH147" i="1"/>
  <c r="AL140" i="1"/>
  <c r="AI140" i="1"/>
  <c r="AH140" i="1"/>
  <c r="AL133" i="1"/>
  <c r="AK133" i="1"/>
  <c r="AI133" i="1"/>
  <c r="AH133" i="1"/>
  <c r="AL126" i="1"/>
  <c r="AK126" i="1"/>
  <c r="AI126" i="1"/>
  <c r="AH126" i="1"/>
  <c r="AL119" i="1"/>
  <c r="AK119" i="1"/>
  <c r="AI119" i="1"/>
  <c r="AH119" i="1"/>
  <c r="AL112" i="1"/>
  <c r="AK112" i="1"/>
  <c r="AI112" i="1"/>
  <c r="AH112" i="1"/>
  <c r="AL105" i="1"/>
  <c r="AK105" i="1"/>
  <c r="AI105" i="1"/>
  <c r="AH105" i="1"/>
  <c r="AB154" i="1"/>
  <c r="AA154" i="1"/>
  <c r="AE147" i="1"/>
  <c r="AB147" i="1"/>
  <c r="AA147" i="1"/>
  <c r="AB140" i="1"/>
  <c r="AA140" i="1"/>
  <c r="AE133" i="1"/>
  <c r="AD133" i="1"/>
  <c r="AB133" i="1"/>
  <c r="AA133" i="1"/>
  <c r="AE126" i="1"/>
  <c r="AD126" i="1"/>
  <c r="AB126" i="1"/>
  <c r="AA126" i="1"/>
  <c r="AE119" i="1"/>
  <c r="AD119" i="1"/>
  <c r="AB119" i="1"/>
  <c r="AA119" i="1"/>
  <c r="AE105" i="1"/>
  <c r="AD105" i="1"/>
  <c r="AB105" i="1"/>
  <c r="AA105" i="1"/>
  <c r="AG96" i="1" l="1"/>
  <c r="AF96" i="1"/>
  <c r="AE96" i="1"/>
  <c r="AD96" i="1"/>
  <c r="AC96" i="1"/>
  <c r="AB96" i="1"/>
  <c r="AG87" i="1"/>
  <c r="AF87" i="1"/>
  <c r="AE87" i="1"/>
  <c r="AD87" i="1"/>
  <c r="AC87" i="1"/>
  <c r="AB87" i="1"/>
  <c r="AG78" i="1"/>
  <c r="AF78" i="1"/>
  <c r="AE78" i="1"/>
  <c r="AD78" i="1"/>
  <c r="AC78" i="1"/>
  <c r="AB78" i="1"/>
  <c r="AC98" i="1" l="1"/>
  <c r="AB98" i="1"/>
  <c r="AD98" i="1"/>
  <c r="AF98" i="1"/>
  <c r="AE98" i="1"/>
  <c r="AG98" i="1"/>
</calcChain>
</file>

<file path=xl/sharedStrings.xml><?xml version="1.0" encoding="utf-8"?>
<sst xmlns="http://schemas.openxmlformats.org/spreadsheetml/2006/main" count="471" uniqueCount="43">
  <si>
    <t>aantal gemeten</t>
  </si>
  <si>
    <t>aantal veranderd</t>
  </si>
  <si>
    <t>Helm</t>
  </si>
  <si>
    <t>Zandhaver</t>
  </si>
  <si>
    <t>Biestarwegras</t>
  </si>
  <si>
    <t>2013n</t>
  </si>
  <si>
    <t>2014v</t>
  </si>
  <si>
    <t>2014n</t>
  </si>
  <si>
    <t>2015v</t>
  </si>
  <si>
    <t>2015n</t>
  </si>
  <si>
    <t>2018n</t>
  </si>
  <si>
    <t>wordt plantvlak</t>
  </si>
  <si>
    <t>wordt duinvlak</t>
  </si>
  <si>
    <t>weg</t>
  </si>
  <si>
    <t>totaal</t>
  </si>
  <si>
    <t>tot</t>
  </si>
  <si>
    <t>301 Helm</t>
  </si>
  <si>
    <t>nieuw punt</t>
  </si>
  <si>
    <t>oud punt</t>
  </si>
  <si>
    <t>nu plantvlak</t>
  </si>
  <si>
    <t>nu duinvlak</t>
  </si>
  <si>
    <t>verdwenen</t>
  </si>
  <si>
    <t>totaal aanntal punten</t>
  </si>
  <si>
    <t>blijft punt</t>
  </si>
  <si>
    <t>label Y1-as</t>
  </si>
  <si>
    <t>label Y2-as</t>
  </si>
  <si>
    <t>wat wordt er van de punten</t>
  </si>
  <si>
    <t>aantal punten met plantensoort:</t>
  </si>
  <si>
    <t>voor vlak 301 met toevoeging nieuwe punten</t>
  </si>
  <si>
    <t>zelfde als linkertabel maar nu georganiseerd per plantensoort</t>
  </si>
  <si>
    <t>nieuw</t>
  </si>
  <si>
    <t>x</t>
  </si>
  <si>
    <t>2013n-2014v</t>
  </si>
  <si>
    <t>2014v-2014n</t>
  </si>
  <si>
    <t>2014n-2015v</t>
  </si>
  <si>
    <t>2015v-2015n</t>
  </si>
  <si>
    <t>verdwijnt</t>
  </si>
  <si>
    <t>zomer</t>
  </si>
  <si>
    <t>winter-zomer</t>
  </si>
  <si>
    <t>winter</t>
  </si>
  <si>
    <t>alle vlakken bij elkaar</t>
  </si>
  <si>
    <t>percentages</t>
  </si>
  <si>
    <t>gemiddeld % zomer-winter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</si>
</sst>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9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FF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4" fillId="12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7" borderId="0" applyNumberFormat="0" applyBorder="0" applyAlignment="0" applyProtection="0"/>
    <xf numFmtId="0" fontId="4" fillId="21" borderId="0" applyNumberFormat="0" applyBorder="0" applyAlignment="0" applyProtection="0"/>
    <xf numFmtId="0" fontId="4" fillId="25" borderId="0" applyNumberFormat="0" applyBorder="0" applyAlignment="0" applyProtection="0"/>
    <xf numFmtId="0" fontId="4" fillId="29" borderId="0" applyNumberFormat="0" applyBorder="0" applyAlignment="0" applyProtection="0"/>
    <xf numFmtId="0" fontId="5" fillId="6" borderId="4" applyNumberFormat="0" applyAlignment="0" applyProtection="0"/>
    <xf numFmtId="0" fontId="6" fillId="7" borderId="7" applyNumberFormat="0" applyAlignment="0" applyProtection="0"/>
    <xf numFmtId="0" fontId="7" fillId="0" borderId="6" applyNumberFormat="0" applyFill="0" applyAlignment="0" applyProtection="0"/>
    <xf numFmtId="0" fontId="8" fillId="2" borderId="0" applyNumberFormat="0" applyBorder="0" applyAlignment="0" applyProtection="0"/>
    <xf numFmtId="0" fontId="9" fillId="5" borderId="4" applyNumberFormat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3" fillId="8" borderId="8" applyNumberFormat="0" applyFont="0" applyAlignment="0" applyProtection="0"/>
    <xf numFmtId="0" fontId="14" fillId="3" borderId="0" applyNumberFormat="0" applyBorder="0" applyAlignment="0" applyProtection="0"/>
    <xf numFmtId="0" fontId="1" fillId="0" borderId="0"/>
    <xf numFmtId="0" fontId="3" fillId="0" borderId="0"/>
    <xf numFmtId="0" fontId="3" fillId="0" borderId="0"/>
    <xf numFmtId="0" fontId="15" fillId="0" borderId="9" applyNumberFormat="0" applyFill="0" applyAlignment="0" applyProtection="0"/>
    <xf numFmtId="0" fontId="16" fillId="6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62">
    <xf numFmtId="0" fontId="0" fillId="0" borderId="0" xfId="0"/>
    <xf numFmtId="1" fontId="0" fillId="0" borderId="0" xfId="0" applyNumberFormat="1"/>
    <xf numFmtId="0" fontId="0" fillId="0" borderId="10" xfId="0" applyBorder="1"/>
    <xf numFmtId="0" fontId="2" fillId="33" borderId="11" xfId="0" applyFont="1" applyFill="1" applyBorder="1"/>
    <xf numFmtId="0" fontId="0" fillId="33" borderId="11" xfId="0" applyFill="1" applyBorder="1"/>
    <xf numFmtId="0" fontId="0" fillId="33" borderId="12" xfId="0" applyFill="1" applyBorder="1"/>
    <xf numFmtId="0" fontId="2" fillId="33" borderId="10" xfId="0" applyFont="1" applyFill="1" applyBorder="1"/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0" xfId="0" applyFill="1" applyBorder="1"/>
    <xf numFmtId="0" fontId="0" fillId="34" borderId="0" xfId="0" applyFill="1" applyBorder="1"/>
    <xf numFmtId="0" fontId="0" fillId="34" borderId="13" xfId="0" applyFill="1" applyBorder="1"/>
    <xf numFmtId="0" fontId="0" fillId="34" borderId="16" xfId="0" applyFill="1" applyBorder="1"/>
    <xf numFmtId="0" fontId="0" fillId="34" borderId="15" xfId="0" applyFill="1" applyBorder="1"/>
    <xf numFmtId="0" fontId="2" fillId="0" borderId="0" xfId="0" applyFont="1"/>
    <xf numFmtId="0" fontId="0" fillId="0" borderId="11" xfId="0" applyBorder="1"/>
    <xf numFmtId="0" fontId="0" fillId="0" borderId="12" xfId="0" applyBorder="1"/>
    <xf numFmtId="0" fontId="2" fillId="0" borderId="13" xfId="0" applyFont="1" applyBorder="1"/>
    <xf numFmtId="0" fontId="2" fillId="0" borderId="0" xfId="0" applyFont="1" applyBorder="1"/>
    <xf numFmtId="0" fontId="0" fillId="34" borderId="14" xfId="0" applyFill="1" applyBorder="1"/>
    <xf numFmtId="0" fontId="0" fillId="0" borderId="0" xfId="0" quotePrefix="1" applyBorder="1"/>
    <xf numFmtId="0" fontId="2" fillId="0" borderId="10" xfId="0" applyFont="1" applyBorder="1"/>
    <xf numFmtId="0" fontId="2" fillId="0" borderId="11" xfId="0" applyFont="1" applyBorder="1"/>
    <xf numFmtId="0" fontId="0" fillId="0" borderId="14" xfId="0" applyFill="1" applyBorder="1"/>
    <xf numFmtId="0" fontId="0" fillId="0" borderId="19" xfId="0" applyBorder="1"/>
    <xf numFmtId="0" fontId="0" fillId="34" borderId="17" xfId="0" applyFill="1" applyBorder="1"/>
    <xf numFmtId="0" fontId="0" fillId="0" borderId="13" xfId="0" applyFont="1" applyFill="1" applyBorder="1"/>
    <xf numFmtId="0" fontId="0" fillId="0" borderId="0" xfId="0" applyFont="1" applyFill="1"/>
    <xf numFmtId="0" fontId="0" fillId="0" borderId="21" xfId="0" applyFont="1" applyFill="1" applyBorder="1"/>
    <xf numFmtId="0" fontId="0" fillId="0" borderId="21" xfId="0" applyBorder="1"/>
    <xf numFmtId="0" fontId="0" fillId="0" borderId="22" xfId="0" applyBorder="1"/>
    <xf numFmtId="0" fontId="0" fillId="0" borderId="13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17" xfId="0" applyFill="1" applyBorder="1"/>
    <xf numFmtId="0" fontId="0" fillId="0" borderId="23" xfId="0" applyFont="1" applyFill="1" applyBorder="1"/>
    <xf numFmtId="0" fontId="0" fillId="0" borderId="21" xfId="0" applyFill="1" applyBorder="1"/>
    <xf numFmtId="0" fontId="2" fillId="33" borderId="12" xfId="0" applyFont="1" applyFill="1" applyBorder="1"/>
    <xf numFmtId="0" fontId="2" fillId="33" borderId="23" xfId="0" applyFont="1" applyFill="1" applyBorder="1"/>
    <xf numFmtId="0" fontId="0" fillId="34" borderId="21" xfId="0" applyFill="1" applyBorder="1"/>
    <xf numFmtId="0" fontId="0" fillId="34" borderId="22" xfId="0" applyFill="1" applyBorder="1"/>
    <xf numFmtId="0" fontId="2" fillId="33" borderId="15" xfId="0" applyFont="1" applyFill="1" applyBorder="1"/>
    <xf numFmtId="0" fontId="2" fillId="33" borderId="16" xfId="0" applyFont="1" applyFill="1" applyBorder="1"/>
    <xf numFmtId="0" fontId="0" fillId="33" borderId="16" xfId="0" applyFill="1" applyBorder="1"/>
    <xf numFmtId="0" fontId="0" fillId="33" borderId="17" xfId="0" applyFill="1" applyBorder="1"/>
    <xf numFmtId="0" fontId="0" fillId="33" borderId="15" xfId="0" applyFill="1" applyBorder="1"/>
    <xf numFmtId="0" fontId="0" fillId="33" borderId="18" xfId="0" applyFill="1" applyBorder="1"/>
    <xf numFmtId="0" fontId="0" fillId="33" borderId="19" xfId="0" applyFill="1" applyBorder="1"/>
    <xf numFmtId="0" fontId="0" fillId="33" borderId="20" xfId="0" applyFill="1" applyBorder="1"/>
    <xf numFmtId="0" fontId="2" fillId="33" borderId="21" xfId="0" applyFont="1" applyFill="1" applyBorder="1"/>
    <xf numFmtId="0" fontId="2" fillId="33" borderId="14" xfId="0" applyFont="1" applyFill="1" applyBorder="1"/>
    <xf numFmtId="164" fontId="0" fillId="0" borderId="0" xfId="0" applyNumberFormat="1"/>
    <xf numFmtId="0" fontId="0" fillId="35" borderId="0" xfId="0" applyFill="1"/>
    <xf numFmtId="164" fontId="0" fillId="35" borderId="0" xfId="0" applyNumberFormat="1" applyFill="1"/>
    <xf numFmtId="0" fontId="0" fillId="36" borderId="0" xfId="0" applyFill="1"/>
    <xf numFmtId="164" fontId="0" fillId="36" borderId="0" xfId="0" applyNumberFormat="1" applyFill="1"/>
    <xf numFmtId="0" fontId="0" fillId="37" borderId="14" xfId="0" applyFill="1" applyBorder="1"/>
    <xf numFmtId="0" fontId="0" fillId="37" borderId="21" xfId="0" applyFill="1" applyBorder="1"/>
  </cellXfs>
  <cellStyles count="44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erekening 2" xfId="25"/>
    <cellStyle name="Controlecel 2" xfId="26"/>
    <cellStyle name="Gekoppelde cel 2" xfId="27"/>
    <cellStyle name="Goed 2" xfId="28"/>
    <cellStyle name="Invoer 2" xfId="29"/>
    <cellStyle name="Kop 1 2" xfId="30"/>
    <cellStyle name="Kop 2 2" xfId="31"/>
    <cellStyle name="Kop 3 2" xfId="32"/>
    <cellStyle name="Kop 4 2" xfId="33"/>
    <cellStyle name="Neutraal 2" xfId="34"/>
    <cellStyle name="Notitie 2" xfId="35"/>
    <cellStyle name="Ongeldig 2" xfId="36"/>
    <cellStyle name="Standaard" xfId="0" builtinId="0"/>
    <cellStyle name="Standaard 2" xfId="37"/>
    <cellStyle name="Standaard 2 2" xfId="38"/>
    <cellStyle name="Standaard 3" xfId="39"/>
    <cellStyle name="Totaal 2" xfId="40"/>
    <cellStyle name="Uitvoer 2" xfId="41"/>
    <cellStyle name="Verklarende tekst 2" xfId="42"/>
    <cellStyle name="Waarschuwingstekst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'alle punten klein'!$AA$77</c:f>
          <c:strCache>
            <c:ptCount val="1"/>
            <c:pt idx="0">
              <c:v>501</c:v>
            </c:pt>
          </c:strCache>
        </c:strRef>
      </c:tx>
      <c:layout/>
      <c:overlay val="1"/>
      <c:txPr>
        <a:bodyPr/>
        <a:lstStyle/>
        <a:p>
          <a:pPr>
            <a:defRPr/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'alle punten klein'!$Y$70</c:f>
              <c:strCache>
                <c:ptCount val="1"/>
                <c:pt idx="0">
                  <c:v>Helm</c:v>
                </c:pt>
              </c:strCache>
            </c:strRef>
          </c:tx>
          <c:spPr>
            <a:solidFill>
              <a:srgbClr val="006600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klein'!$AB$77:$AG$77</c:f>
              <c:numCache>
                <c:formatCode>General</c:formatCode>
                <c:ptCount val="6"/>
                <c:pt idx="0">
                  <c:v>11</c:v>
                </c:pt>
                <c:pt idx="1">
                  <c:v>44</c:v>
                </c:pt>
                <c:pt idx="2">
                  <c:v>0</c:v>
                </c:pt>
                <c:pt idx="3">
                  <c:v>44</c:v>
                </c:pt>
                <c:pt idx="4">
                  <c:v>26</c:v>
                </c:pt>
                <c:pt idx="5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798912"/>
        <c:axId val="421305088"/>
      </c:barChart>
      <c:lineChart>
        <c:grouping val="standard"/>
        <c:varyColors val="0"/>
        <c:ser>
          <c:idx val="4"/>
          <c:order val="1"/>
          <c:tx>
            <c:strRef>
              <c:f>'alle punten klein'!$Z$106</c:f>
              <c:strCache>
                <c:ptCount val="1"/>
                <c:pt idx="0">
                  <c:v>blijft punt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klein'!$AA$106:$AF$106</c:f>
              <c:numCache>
                <c:formatCode>General</c:formatCode>
                <c:ptCount val="6"/>
                <c:pt idx="0">
                  <c:v>4</c:v>
                </c:pt>
                <c:pt idx="1">
                  <c:v>3</c:v>
                </c:pt>
                <c:pt idx="3">
                  <c:v>8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'alle punten klein'!$Z$107</c:f>
              <c:strCache>
                <c:ptCount val="1"/>
                <c:pt idx="0">
                  <c:v>wordt plantvlak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rgbClr val="92D05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klein'!$AA$107:$AF$107</c:f>
              <c:numCache>
                <c:formatCode>General</c:formatCode>
                <c:ptCount val="6"/>
                <c:pt idx="1">
                  <c:v>2</c:v>
                </c:pt>
                <c:pt idx="3">
                  <c:v>14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'alle punten klein'!$Z$108</c:f>
              <c:strCache>
                <c:ptCount val="1"/>
                <c:pt idx="0">
                  <c:v>wordt duinvlak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8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klein'!$AA$108:$AF$108</c:f>
              <c:numCache>
                <c:formatCode>General</c:formatCode>
                <c:ptCount val="6"/>
                <c:pt idx="0">
                  <c:v>5</c:v>
                </c:pt>
                <c:pt idx="1">
                  <c:v>24</c:v>
                </c:pt>
                <c:pt idx="3">
                  <c:v>13</c:v>
                </c:pt>
                <c:pt idx="4">
                  <c:v>25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'alle punten klein'!$Z$109</c:f>
              <c:strCache>
                <c:ptCount val="1"/>
                <c:pt idx="0">
                  <c:v>weg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klein'!$AA$109:$AF$109</c:f>
              <c:numCache>
                <c:formatCode>General</c:formatCode>
                <c:ptCount val="6"/>
                <c:pt idx="0">
                  <c:v>2</c:v>
                </c:pt>
                <c:pt idx="1">
                  <c:v>15</c:v>
                </c:pt>
                <c:pt idx="3">
                  <c:v>9</c:v>
                </c:pt>
                <c:pt idx="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97888"/>
        <c:axId val="421305664"/>
      </c:lineChart>
      <c:catAx>
        <c:axId val="3779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1305088"/>
        <c:crosses val="autoZero"/>
        <c:auto val="1"/>
        <c:lblAlgn val="ctr"/>
        <c:lblOffset val="100"/>
        <c:noMultiLvlLbl val="0"/>
      </c:catAx>
      <c:valAx>
        <c:axId val="421305088"/>
        <c:scaling>
          <c:orientation val="minMax"/>
          <c:max val="70"/>
        </c:scaling>
        <c:delete val="0"/>
        <c:axPos val="l"/>
        <c:majorGridlines/>
        <c:title>
          <c:tx>
            <c:strRef>
              <c:f>'alle punten klein'!$Z$3</c:f>
              <c:strCache>
                <c:ptCount val="1"/>
                <c:pt idx="0">
                  <c:v>aantal gemeten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nl-NL"/>
            </a:p>
          </c:txPr>
        </c:title>
        <c:numFmt formatCode="0" sourceLinked="0"/>
        <c:majorTickMark val="out"/>
        <c:minorTickMark val="none"/>
        <c:tickLblPos val="nextTo"/>
        <c:crossAx val="37798912"/>
        <c:crosses val="autoZero"/>
        <c:crossBetween val="between"/>
        <c:majorUnit val="10"/>
      </c:valAx>
      <c:valAx>
        <c:axId val="421305664"/>
        <c:scaling>
          <c:orientation val="minMax"/>
          <c:max val="40"/>
        </c:scaling>
        <c:delete val="0"/>
        <c:axPos val="r"/>
        <c:title>
          <c:tx>
            <c:strRef>
              <c:f>'alle punten klein'!$Z$4</c:f>
              <c:strCache>
                <c:ptCount val="1"/>
                <c:pt idx="0">
                  <c:v>aantal veranderd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crossAx val="37797888"/>
        <c:crosses val="max"/>
        <c:crossBetween val="between"/>
        <c:majorUnit val="5"/>
      </c:valAx>
      <c:catAx>
        <c:axId val="37797888"/>
        <c:scaling>
          <c:orientation val="minMax"/>
        </c:scaling>
        <c:delete val="1"/>
        <c:axPos val="b"/>
        <c:majorTickMark val="out"/>
        <c:minorTickMark val="none"/>
        <c:tickLblPos val="nextTo"/>
        <c:crossAx val="421305664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'alle punten klein'!$AA$77</c:f>
          <c:strCache>
            <c:ptCount val="1"/>
            <c:pt idx="0">
              <c:v>501</c:v>
            </c:pt>
          </c:strCache>
        </c:strRef>
      </c:tx>
      <c:layout/>
      <c:overlay val="1"/>
      <c:txPr>
        <a:bodyPr/>
        <a:lstStyle/>
        <a:p>
          <a:pPr>
            <a:defRPr/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'alle punten klein'!$Y$88</c:f>
              <c:strCache>
                <c:ptCount val="1"/>
                <c:pt idx="0">
                  <c:v>Biestarwegras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klein'!$AB$95:$AG$95</c:f>
              <c:numCache>
                <c:formatCode>General</c:formatCode>
                <c:ptCount val="6"/>
                <c:pt idx="0">
                  <c:v>4</c:v>
                </c:pt>
                <c:pt idx="1">
                  <c:v>29</c:v>
                </c:pt>
                <c:pt idx="2">
                  <c:v>0</c:v>
                </c:pt>
                <c:pt idx="3">
                  <c:v>61</c:v>
                </c:pt>
                <c:pt idx="4">
                  <c:v>9</c:v>
                </c:pt>
                <c:pt idx="5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3921536"/>
        <c:axId val="143101312"/>
      </c:barChart>
      <c:lineChart>
        <c:grouping val="standard"/>
        <c:varyColors val="0"/>
        <c:ser>
          <c:idx val="4"/>
          <c:order val="1"/>
          <c:tx>
            <c:strRef>
              <c:f>'alle punten klein'!$Z$106</c:f>
              <c:strCache>
                <c:ptCount val="1"/>
                <c:pt idx="0">
                  <c:v>blijft punt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klein'!$AO$106:$AT$106</c:f>
              <c:numCache>
                <c:formatCode>General</c:formatCode>
                <c:ptCount val="6"/>
                <c:pt idx="1">
                  <c:v>2</c:v>
                </c:pt>
                <c:pt idx="3">
                  <c:v>2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'alle punten klein'!$Z$107</c:f>
              <c:strCache>
                <c:ptCount val="1"/>
                <c:pt idx="0">
                  <c:v>wordt plantvlak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rgbClr val="92D05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klein'!$AO$107:$AT$107</c:f>
              <c:numCache>
                <c:formatCode>General</c:formatCode>
                <c:ptCount val="6"/>
                <c:pt idx="1">
                  <c:v>12</c:v>
                </c:pt>
                <c:pt idx="3">
                  <c:v>12</c:v>
                </c:pt>
                <c:pt idx="4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'alle punten klein'!$Z$108</c:f>
              <c:strCache>
                <c:ptCount val="1"/>
                <c:pt idx="0">
                  <c:v>wordt duinvlak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8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klein'!$AO$108:$AT$108</c:f>
              <c:numCache>
                <c:formatCode>General</c:formatCode>
                <c:ptCount val="6"/>
                <c:pt idx="1">
                  <c:v>6</c:v>
                </c:pt>
                <c:pt idx="3">
                  <c:v>13</c:v>
                </c:pt>
                <c:pt idx="4">
                  <c:v>4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'alle punten klein'!$Z$109</c:f>
              <c:strCache>
                <c:ptCount val="1"/>
                <c:pt idx="0">
                  <c:v>weg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klein'!$AO$109:$AT$109</c:f>
              <c:numCache>
                <c:formatCode>General</c:formatCode>
                <c:ptCount val="6"/>
                <c:pt idx="0">
                  <c:v>4</c:v>
                </c:pt>
                <c:pt idx="1">
                  <c:v>9</c:v>
                </c:pt>
                <c:pt idx="3">
                  <c:v>34</c:v>
                </c:pt>
                <c:pt idx="4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922048"/>
        <c:axId val="143101888"/>
      </c:lineChart>
      <c:catAx>
        <c:axId val="23392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3101312"/>
        <c:crosses val="autoZero"/>
        <c:auto val="1"/>
        <c:lblAlgn val="ctr"/>
        <c:lblOffset val="100"/>
        <c:noMultiLvlLbl val="0"/>
      </c:catAx>
      <c:valAx>
        <c:axId val="143101312"/>
        <c:scaling>
          <c:orientation val="minMax"/>
        </c:scaling>
        <c:delete val="0"/>
        <c:axPos val="l"/>
        <c:majorGridlines/>
        <c:title>
          <c:tx>
            <c:strRef>
              <c:f>'alle punten klein'!$Z$3</c:f>
              <c:strCache>
                <c:ptCount val="1"/>
                <c:pt idx="0">
                  <c:v>aantal gemeten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nl-NL"/>
            </a:p>
          </c:txPr>
        </c:title>
        <c:numFmt formatCode="0" sourceLinked="0"/>
        <c:majorTickMark val="out"/>
        <c:minorTickMark val="none"/>
        <c:tickLblPos val="nextTo"/>
        <c:crossAx val="233921536"/>
        <c:crosses val="autoZero"/>
        <c:crossBetween val="between"/>
      </c:valAx>
      <c:valAx>
        <c:axId val="143101888"/>
        <c:scaling>
          <c:orientation val="minMax"/>
        </c:scaling>
        <c:delete val="0"/>
        <c:axPos val="r"/>
        <c:title>
          <c:tx>
            <c:strRef>
              <c:f>'alle punten klein'!$Z$4</c:f>
              <c:strCache>
                <c:ptCount val="1"/>
                <c:pt idx="0">
                  <c:v>aantal veranderd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crossAx val="233922048"/>
        <c:crosses val="max"/>
        <c:crossBetween val="between"/>
      </c:valAx>
      <c:catAx>
        <c:axId val="233922048"/>
        <c:scaling>
          <c:orientation val="minMax"/>
        </c:scaling>
        <c:delete val="1"/>
        <c:axPos val="b"/>
        <c:majorTickMark val="out"/>
        <c:minorTickMark val="none"/>
        <c:tickLblPos val="nextTo"/>
        <c:crossAx val="143101888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'alle punten klein'!$AA$76</c:f>
          <c:strCache>
            <c:ptCount val="1"/>
            <c:pt idx="0">
              <c:v>401</c:v>
            </c:pt>
          </c:strCache>
        </c:strRef>
      </c:tx>
      <c:layout/>
      <c:overlay val="1"/>
      <c:txPr>
        <a:bodyPr/>
        <a:lstStyle/>
        <a:p>
          <a:pPr>
            <a:defRPr/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'alle punten klein'!$Y$70</c:f>
              <c:strCache>
                <c:ptCount val="1"/>
                <c:pt idx="0">
                  <c:v>Helm</c:v>
                </c:pt>
              </c:strCache>
            </c:strRef>
          </c:tx>
          <c:spPr>
            <a:solidFill>
              <a:srgbClr val="006600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klein'!$AB$76:$AG$76</c:f>
              <c:numCache>
                <c:formatCode>General</c:formatCode>
                <c:ptCount val="6"/>
                <c:pt idx="0">
                  <c:v>4</c:v>
                </c:pt>
                <c:pt idx="1">
                  <c:v>5</c:v>
                </c:pt>
                <c:pt idx="2">
                  <c:v>44</c:v>
                </c:pt>
                <c:pt idx="3">
                  <c:v>35</c:v>
                </c:pt>
                <c:pt idx="4">
                  <c:v>53</c:v>
                </c:pt>
                <c:pt idx="5">
                  <c:v>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2259712"/>
        <c:axId val="143103616"/>
      </c:barChart>
      <c:lineChart>
        <c:grouping val="standard"/>
        <c:varyColors val="0"/>
        <c:ser>
          <c:idx val="4"/>
          <c:order val="1"/>
          <c:tx>
            <c:strRef>
              <c:f>'alle punten klein'!$Z$106</c:f>
              <c:strCache>
                <c:ptCount val="1"/>
                <c:pt idx="0">
                  <c:v>blijft punt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klein'!$AA$113:$AF$113</c:f>
              <c:numCache>
                <c:formatCode>General</c:formatCode>
                <c:ptCount val="6"/>
                <c:pt idx="0">
                  <c:v>1</c:v>
                </c:pt>
                <c:pt idx="2">
                  <c:v>14</c:v>
                </c:pt>
                <c:pt idx="3">
                  <c:v>24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'alle punten klein'!$Z$107</c:f>
              <c:strCache>
                <c:ptCount val="1"/>
                <c:pt idx="0">
                  <c:v>wordt plantvlak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rgbClr val="92D05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klein'!$AA$114:$AF$114</c:f>
              <c:numCache>
                <c:formatCode>General</c:formatCode>
                <c:ptCount val="6"/>
                <c:pt idx="2">
                  <c:v>9</c:v>
                </c:pt>
                <c:pt idx="3">
                  <c:v>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'alle punten klein'!$Z$108</c:f>
              <c:strCache>
                <c:ptCount val="1"/>
                <c:pt idx="0">
                  <c:v>wordt duinvlak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8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klein'!$AA$115:$AF$115</c:f>
              <c:numCache>
                <c:formatCode>General</c:formatCode>
                <c:ptCount val="6"/>
                <c:pt idx="0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50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'alle punten klein'!$Z$109</c:f>
              <c:strCache>
                <c:ptCount val="1"/>
                <c:pt idx="0">
                  <c:v>weg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klein'!$AA$116:$AF$116</c:f>
              <c:numCache>
                <c:formatCode>General</c:formatCode>
                <c:ptCount val="6"/>
                <c:pt idx="0">
                  <c:v>2</c:v>
                </c:pt>
                <c:pt idx="1">
                  <c:v>5</c:v>
                </c:pt>
                <c:pt idx="2">
                  <c:v>15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260224"/>
        <c:axId val="143104192"/>
      </c:lineChart>
      <c:catAx>
        <c:axId val="38225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3103616"/>
        <c:crosses val="autoZero"/>
        <c:auto val="1"/>
        <c:lblAlgn val="ctr"/>
        <c:lblOffset val="100"/>
        <c:noMultiLvlLbl val="0"/>
      </c:catAx>
      <c:valAx>
        <c:axId val="143103616"/>
        <c:scaling>
          <c:orientation val="minMax"/>
        </c:scaling>
        <c:delete val="0"/>
        <c:axPos val="l"/>
        <c:majorGridlines/>
        <c:title>
          <c:tx>
            <c:strRef>
              <c:f>'alle punten klein'!$Z$3</c:f>
              <c:strCache>
                <c:ptCount val="1"/>
                <c:pt idx="0">
                  <c:v>aantal gemeten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nl-NL"/>
            </a:p>
          </c:txPr>
        </c:title>
        <c:numFmt formatCode="0" sourceLinked="0"/>
        <c:majorTickMark val="out"/>
        <c:minorTickMark val="none"/>
        <c:tickLblPos val="nextTo"/>
        <c:crossAx val="382259712"/>
        <c:crosses val="autoZero"/>
        <c:crossBetween val="between"/>
      </c:valAx>
      <c:valAx>
        <c:axId val="143104192"/>
        <c:scaling>
          <c:orientation val="minMax"/>
        </c:scaling>
        <c:delete val="0"/>
        <c:axPos val="r"/>
        <c:title>
          <c:tx>
            <c:strRef>
              <c:f>'alle punten klein'!$Z$4</c:f>
              <c:strCache>
                <c:ptCount val="1"/>
                <c:pt idx="0">
                  <c:v>aantal veranderd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crossAx val="382260224"/>
        <c:crosses val="max"/>
        <c:crossBetween val="between"/>
      </c:valAx>
      <c:catAx>
        <c:axId val="382260224"/>
        <c:scaling>
          <c:orientation val="minMax"/>
        </c:scaling>
        <c:delete val="1"/>
        <c:axPos val="b"/>
        <c:majorTickMark val="out"/>
        <c:minorTickMark val="none"/>
        <c:tickLblPos val="nextTo"/>
        <c:crossAx val="143104192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'alle punten klein'!$AA$76</c:f>
          <c:strCache>
            <c:ptCount val="1"/>
            <c:pt idx="0">
              <c:v>401</c:v>
            </c:pt>
          </c:strCache>
        </c:strRef>
      </c:tx>
      <c:layout/>
      <c:overlay val="1"/>
      <c:txPr>
        <a:bodyPr/>
        <a:lstStyle/>
        <a:p>
          <a:pPr>
            <a:defRPr/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'alle punten klein'!$Y$88</c:f>
              <c:strCache>
                <c:ptCount val="1"/>
                <c:pt idx="0">
                  <c:v>Biestarwegras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klein'!$AB$94:$AG$94</c:f>
              <c:numCache>
                <c:formatCode>General</c:formatCode>
                <c:ptCount val="6"/>
                <c:pt idx="0">
                  <c:v>1</c:v>
                </c:pt>
                <c:pt idx="1">
                  <c:v>25</c:v>
                </c:pt>
                <c:pt idx="2">
                  <c:v>58</c:v>
                </c:pt>
                <c:pt idx="3">
                  <c:v>40</c:v>
                </c:pt>
                <c:pt idx="4">
                  <c:v>33</c:v>
                </c:pt>
                <c:pt idx="5">
                  <c:v>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2261248"/>
        <c:axId val="143729216"/>
      </c:barChart>
      <c:lineChart>
        <c:grouping val="standard"/>
        <c:varyColors val="0"/>
        <c:ser>
          <c:idx val="4"/>
          <c:order val="1"/>
          <c:tx>
            <c:strRef>
              <c:f>'alle punten klein'!$Z$106</c:f>
              <c:strCache>
                <c:ptCount val="1"/>
                <c:pt idx="0">
                  <c:v>blijft punt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klein'!$AO$113:$AT$113</c:f>
              <c:numCache>
                <c:formatCode>General</c:formatCode>
                <c:ptCount val="6"/>
                <c:pt idx="1">
                  <c:v>9</c:v>
                </c:pt>
                <c:pt idx="2">
                  <c:v>10</c:v>
                </c:pt>
                <c:pt idx="3">
                  <c:v>6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'alle punten klein'!$Z$107</c:f>
              <c:strCache>
                <c:ptCount val="1"/>
                <c:pt idx="0">
                  <c:v>wordt plantvlak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rgbClr val="92D05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klein'!$AO$114:$AT$114</c:f>
              <c:numCache>
                <c:formatCode>General</c:formatCode>
                <c:ptCount val="6"/>
                <c:pt idx="1">
                  <c:v>1</c:v>
                </c:pt>
                <c:pt idx="2">
                  <c:v>21</c:v>
                </c:pt>
                <c:pt idx="3">
                  <c:v>15</c:v>
                </c:pt>
                <c:pt idx="4">
                  <c:v>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'alle punten klein'!$Z$108</c:f>
              <c:strCache>
                <c:ptCount val="1"/>
                <c:pt idx="0">
                  <c:v>wordt duinvlak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8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klein'!$AO$115:$AT$115</c:f>
              <c:numCache>
                <c:formatCode>General</c:formatCode>
                <c:ptCount val="6"/>
                <c:pt idx="1">
                  <c:v>2</c:v>
                </c:pt>
                <c:pt idx="2">
                  <c:v>13</c:v>
                </c:pt>
                <c:pt idx="3">
                  <c:v>3</c:v>
                </c:pt>
                <c:pt idx="4">
                  <c:v>24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'alle punten klein'!$Z$109</c:f>
              <c:strCache>
                <c:ptCount val="1"/>
                <c:pt idx="0">
                  <c:v>weg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klein'!$AO$116:$AT$116</c:f>
              <c:numCache>
                <c:formatCode>General</c:formatCode>
                <c:ptCount val="6"/>
                <c:pt idx="0">
                  <c:v>1</c:v>
                </c:pt>
                <c:pt idx="1">
                  <c:v>13</c:v>
                </c:pt>
                <c:pt idx="2">
                  <c:v>14</c:v>
                </c:pt>
                <c:pt idx="3">
                  <c:v>16</c:v>
                </c:pt>
                <c:pt idx="4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261760"/>
        <c:axId val="143729792"/>
      </c:lineChart>
      <c:catAx>
        <c:axId val="38226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3729216"/>
        <c:crosses val="autoZero"/>
        <c:auto val="1"/>
        <c:lblAlgn val="ctr"/>
        <c:lblOffset val="100"/>
        <c:noMultiLvlLbl val="0"/>
      </c:catAx>
      <c:valAx>
        <c:axId val="143729216"/>
        <c:scaling>
          <c:orientation val="minMax"/>
        </c:scaling>
        <c:delete val="0"/>
        <c:axPos val="l"/>
        <c:majorGridlines/>
        <c:title>
          <c:tx>
            <c:strRef>
              <c:f>'alle punten klein'!$Z$3</c:f>
              <c:strCache>
                <c:ptCount val="1"/>
                <c:pt idx="0">
                  <c:v>aantal gemeten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nl-NL"/>
            </a:p>
          </c:txPr>
        </c:title>
        <c:numFmt formatCode="0" sourceLinked="0"/>
        <c:majorTickMark val="out"/>
        <c:minorTickMark val="none"/>
        <c:tickLblPos val="nextTo"/>
        <c:crossAx val="382261248"/>
        <c:crosses val="autoZero"/>
        <c:crossBetween val="between"/>
      </c:valAx>
      <c:valAx>
        <c:axId val="143729792"/>
        <c:scaling>
          <c:orientation val="minMax"/>
          <c:max val="60"/>
        </c:scaling>
        <c:delete val="0"/>
        <c:axPos val="r"/>
        <c:title>
          <c:tx>
            <c:strRef>
              <c:f>'alle punten klein'!$Z$4</c:f>
              <c:strCache>
                <c:ptCount val="1"/>
                <c:pt idx="0">
                  <c:v>aantal veranderd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crossAx val="382261760"/>
        <c:crosses val="max"/>
        <c:crossBetween val="between"/>
        <c:majorUnit val="10"/>
      </c:valAx>
      <c:catAx>
        <c:axId val="382261760"/>
        <c:scaling>
          <c:orientation val="minMax"/>
        </c:scaling>
        <c:delete val="1"/>
        <c:axPos val="b"/>
        <c:majorTickMark val="out"/>
        <c:minorTickMark val="none"/>
        <c:tickLblPos val="nextTo"/>
        <c:crossAx val="143729792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'alle punten klein'!$AA$73</c:f>
          <c:strCache>
            <c:ptCount val="1"/>
            <c:pt idx="0">
              <c:v>301</c:v>
            </c:pt>
          </c:strCache>
        </c:strRef>
      </c:tx>
      <c:layout/>
      <c:overlay val="1"/>
      <c:txPr>
        <a:bodyPr/>
        <a:lstStyle/>
        <a:p>
          <a:pPr>
            <a:defRPr/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'alle punten klein'!$AJ$85</c:f>
              <c:strCache>
                <c:ptCount val="1"/>
                <c:pt idx="0">
                  <c:v>nieuw punt</c:v>
                </c:pt>
              </c:strCache>
            </c:strRef>
          </c:tx>
          <c:spPr>
            <a:solidFill>
              <a:srgbClr val="006600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klein'!$AK$85:$AP$85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26</c:v>
                </c:pt>
                <c:pt idx="3">
                  <c:v>15</c:v>
                </c:pt>
                <c:pt idx="4">
                  <c:v>32</c:v>
                </c:pt>
                <c:pt idx="5">
                  <c:v>42</c:v>
                </c:pt>
              </c:numCache>
            </c:numRef>
          </c:val>
        </c:ser>
        <c:ser>
          <c:idx val="4"/>
          <c:order val="1"/>
          <c:tx>
            <c:strRef>
              <c:f>'alle punten klein'!$AJ$86</c:f>
              <c:strCache>
                <c:ptCount val="1"/>
                <c:pt idx="0">
                  <c:v>oud punt</c:v>
                </c:pt>
              </c:strCache>
            </c:strRef>
          </c:tx>
          <c:spPr>
            <a:ln w="28575">
              <a:noFill/>
            </a:ln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klein'!$AK$86:$AP$86</c:f>
              <c:numCache>
                <c:formatCode>General</c:formatCode>
                <c:ptCount val="6"/>
                <c:pt idx="0">
                  <c:v>0</c:v>
                </c:pt>
                <c:pt idx="3">
                  <c:v>17</c:v>
                </c:pt>
                <c:pt idx="4">
                  <c:v>17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6"/>
        <c:overlap val="100"/>
        <c:axId val="383123456"/>
        <c:axId val="143732096"/>
      </c:barChart>
      <c:barChart>
        <c:barDir val="col"/>
        <c:grouping val="stacked"/>
        <c:varyColors val="0"/>
        <c:ser>
          <c:idx val="0"/>
          <c:order val="2"/>
          <c:tx>
            <c:strRef>
              <c:f>'alle punten klein'!$AJ$87</c:f>
              <c:strCache>
                <c:ptCount val="1"/>
                <c:pt idx="0">
                  <c:v>nu plantvlak</c:v>
                </c:pt>
              </c:strCache>
            </c:strRef>
          </c:tx>
          <c:spPr>
            <a:noFill/>
            <a:ln w="38100">
              <a:solidFill>
                <a:srgbClr val="00B0F0"/>
              </a:solidFill>
            </a:ln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klein'!$AK$87:$AP$87</c:f>
              <c:numCache>
                <c:formatCode>General</c:formatCode>
                <c:ptCount val="6"/>
                <c:pt idx="0">
                  <c:v>0</c:v>
                </c:pt>
                <c:pt idx="3">
                  <c:v>1</c:v>
                </c:pt>
                <c:pt idx="4">
                  <c:v>9</c:v>
                </c:pt>
                <c:pt idx="5">
                  <c:v>1</c:v>
                </c:pt>
              </c:numCache>
            </c:numRef>
          </c:val>
        </c:ser>
        <c:ser>
          <c:idx val="3"/>
          <c:order val="3"/>
          <c:tx>
            <c:strRef>
              <c:f>'alle punten klein'!$AJ$88</c:f>
              <c:strCache>
                <c:ptCount val="1"/>
                <c:pt idx="0">
                  <c:v>nu duinvlak</c:v>
                </c:pt>
              </c:strCache>
            </c:strRef>
          </c:tx>
          <c:spPr>
            <a:noFill/>
            <a:ln w="38100">
              <a:solidFill>
                <a:srgbClr val="7030A0"/>
              </a:solidFill>
            </a:ln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klein'!$AK$88:$AP$88</c:f>
              <c:numCache>
                <c:formatCode>General</c:formatCode>
                <c:ptCount val="6"/>
                <c:pt idx="0">
                  <c:v>0</c:v>
                </c:pt>
                <c:pt idx="4">
                  <c:v>5</c:v>
                </c:pt>
                <c:pt idx="5">
                  <c:v>37</c:v>
                </c:pt>
              </c:numCache>
            </c:numRef>
          </c:val>
        </c:ser>
        <c:ser>
          <c:idx val="5"/>
          <c:order val="4"/>
          <c:tx>
            <c:strRef>
              <c:f>'alle punten klein'!$AJ$89</c:f>
              <c:strCache>
                <c:ptCount val="1"/>
                <c:pt idx="0">
                  <c:v>verdwenen</c:v>
                </c:pt>
              </c:strCache>
            </c:strRef>
          </c:tx>
          <c:spPr>
            <a:noFill/>
            <a:ln w="38100">
              <a:solidFill>
                <a:srgbClr val="FF0000"/>
              </a:solidFill>
            </a:ln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klein'!$AK$89:$AP$89</c:f>
              <c:numCache>
                <c:formatCode>General</c:formatCode>
                <c:ptCount val="6"/>
                <c:pt idx="0">
                  <c:v>0</c:v>
                </c:pt>
                <c:pt idx="2">
                  <c:v>1</c:v>
                </c:pt>
                <c:pt idx="3">
                  <c:v>8</c:v>
                </c:pt>
                <c:pt idx="4">
                  <c:v>1</c:v>
                </c:pt>
                <c:pt idx="5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8"/>
        <c:overlap val="100"/>
        <c:axId val="383123968"/>
        <c:axId val="143732672"/>
      </c:barChart>
      <c:catAx>
        <c:axId val="38312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3732096"/>
        <c:crosses val="autoZero"/>
        <c:auto val="1"/>
        <c:lblAlgn val="ctr"/>
        <c:lblOffset val="100"/>
        <c:noMultiLvlLbl val="0"/>
      </c:catAx>
      <c:valAx>
        <c:axId val="143732096"/>
        <c:scaling>
          <c:orientation val="minMax"/>
        </c:scaling>
        <c:delete val="0"/>
        <c:axPos val="l"/>
        <c:majorGridlines/>
        <c:title>
          <c:tx>
            <c:strRef>
              <c:f>'alle punten klein'!$Z$3</c:f>
              <c:strCache>
                <c:ptCount val="1"/>
                <c:pt idx="0">
                  <c:v>aantal gemeten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nl-NL"/>
            </a:p>
          </c:txPr>
        </c:title>
        <c:numFmt formatCode="0" sourceLinked="0"/>
        <c:majorTickMark val="out"/>
        <c:minorTickMark val="none"/>
        <c:tickLblPos val="nextTo"/>
        <c:crossAx val="383123456"/>
        <c:crosses val="autoZero"/>
        <c:crossBetween val="between"/>
      </c:valAx>
      <c:valAx>
        <c:axId val="143732672"/>
        <c:scaling>
          <c:orientation val="minMax"/>
        </c:scaling>
        <c:delete val="0"/>
        <c:axPos val="r"/>
        <c:title>
          <c:tx>
            <c:strRef>
              <c:f>'alle punten klein'!$Z$4</c:f>
              <c:strCache>
                <c:ptCount val="1"/>
                <c:pt idx="0">
                  <c:v>aantal veranderd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crossAx val="383123968"/>
        <c:crosses val="max"/>
        <c:crossBetween val="between"/>
      </c:valAx>
      <c:catAx>
        <c:axId val="383123968"/>
        <c:scaling>
          <c:orientation val="minMax"/>
        </c:scaling>
        <c:delete val="1"/>
        <c:axPos val="b"/>
        <c:majorTickMark val="out"/>
        <c:minorTickMark val="none"/>
        <c:tickLblPos val="nextTo"/>
        <c:crossAx val="143732672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'alle punten klein'!$AA$73</c:f>
          <c:strCache>
            <c:ptCount val="1"/>
            <c:pt idx="0">
              <c:v>301</c:v>
            </c:pt>
          </c:strCache>
        </c:strRef>
      </c:tx>
      <c:layout/>
      <c:overlay val="1"/>
      <c:txPr>
        <a:bodyPr/>
        <a:lstStyle/>
        <a:p>
          <a:pPr>
            <a:defRPr/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'alle punten klein'!$Y$88</c:f>
              <c:strCache>
                <c:ptCount val="1"/>
                <c:pt idx="0">
                  <c:v>Biestarwegras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klein'!$AB$91:$AG$91</c:f>
              <c:numCache>
                <c:formatCode>General</c:formatCode>
                <c:ptCount val="6"/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3125504"/>
        <c:axId val="143734976"/>
      </c:barChart>
      <c:lineChart>
        <c:grouping val="standard"/>
        <c:varyColors val="0"/>
        <c:ser>
          <c:idx val="4"/>
          <c:order val="1"/>
          <c:tx>
            <c:strRef>
              <c:f>'alle punten klein'!$Z$106</c:f>
              <c:strCache>
                <c:ptCount val="1"/>
                <c:pt idx="0">
                  <c:v>blijft punt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klein'!$AO$120:$AT$120</c:f>
              <c:numCache>
                <c:formatCode>General</c:formatCode>
                <c:ptCount val="6"/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'alle punten klein'!$Z$107</c:f>
              <c:strCache>
                <c:ptCount val="1"/>
                <c:pt idx="0">
                  <c:v>wordt plantvlak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rgbClr val="92D05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klein'!$AO$121:$AT$121</c:f>
              <c:numCache>
                <c:formatCode>General</c:formatCode>
                <c:ptCount val="6"/>
                <c:pt idx="3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'alle punten klein'!$Z$108</c:f>
              <c:strCache>
                <c:ptCount val="1"/>
                <c:pt idx="0">
                  <c:v>wordt duinvlak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8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klein'!$AO$122:$AT$122</c:f>
              <c:numCache>
                <c:formatCode>General</c:formatCode>
                <c:ptCount val="6"/>
                <c:pt idx="2">
                  <c:v>2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'alle punten klein'!$Z$109</c:f>
              <c:strCache>
                <c:ptCount val="1"/>
                <c:pt idx="0">
                  <c:v>weg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klein'!$AO$123:$AT$123</c:f>
              <c:numCache>
                <c:formatCode>General</c:formatCode>
                <c:ptCount val="6"/>
                <c:pt idx="2">
                  <c:v>1</c:v>
                </c:pt>
                <c:pt idx="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126016"/>
        <c:axId val="143735552"/>
      </c:lineChart>
      <c:catAx>
        <c:axId val="383125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3734976"/>
        <c:crosses val="autoZero"/>
        <c:auto val="1"/>
        <c:lblAlgn val="ctr"/>
        <c:lblOffset val="100"/>
        <c:noMultiLvlLbl val="0"/>
      </c:catAx>
      <c:valAx>
        <c:axId val="143734976"/>
        <c:scaling>
          <c:orientation val="minMax"/>
          <c:max val="60"/>
        </c:scaling>
        <c:delete val="0"/>
        <c:axPos val="l"/>
        <c:majorGridlines/>
        <c:title>
          <c:tx>
            <c:strRef>
              <c:f>'alle punten klein'!$Z$3</c:f>
              <c:strCache>
                <c:ptCount val="1"/>
                <c:pt idx="0">
                  <c:v>aantal gemeten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nl-NL"/>
            </a:p>
          </c:txPr>
        </c:title>
        <c:numFmt formatCode="0" sourceLinked="0"/>
        <c:majorTickMark val="out"/>
        <c:minorTickMark val="none"/>
        <c:tickLblPos val="nextTo"/>
        <c:crossAx val="383125504"/>
        <c:crosses val="autoZero"/>
        <c:crossBetween val="between"/>
        <c:majorUnit val="10"/>
      </c:valAx>
      <c:valAx>
        <c:axId val="143735552"/>
        <c:scaling>
          <c:orientation val="minMax"/>
          <c:max val="40"/>
        </c:scaling>
        <c:delete val="0"/>
        <c:axPos val="r"/>
        <c:title>
          <c:tx>
            <c:strRef>
              <c:f>'alle punten klein'!$Z$4</c:f>
              <c:strCache>
                <c:ptCount val="1"/>
                <c:pt idx="0">
                  <c:v>aantal veranderd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crossAx val="383126016"/>
        <c:crosses val="max"/>
        <c:crossBetween val="between"/>
        <c:majorUnit val="5"/>
      </c:valAx>
      <c:catAx>
        <c:axId val="383126016"/>
        <c:scaling>
          <c:orientation val="minMax"/>
        </c:scaling>
        <c:delete val="1"/>
        <c:axPos val="b"/>
        <c:majorTickMark val="out"/>
        <c:minorTickMark val="none"/>
        <c:tickLblPos val="nextTo"/>
        <c:crossAx val="143735552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'alle punten klein'!$AA$73</c:f>
          <c:strCache>
            <c:ptCount val="1"/>
            <c:pt idx="0">
              <c:v>301</c:v>
            </c:pt>
          </c:strCache>
        </c:strRef>
      </c:tx>
      <c:layout/>
      <c:overlay val="1"/>
      <c:txPr>
        <a:bodyPr/>
        <a:lstStyle/>
        <a:p>
          <a:pPr>
            <a:defRPr/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'alle punten klein'!$Y$70</c:f>
              <c:strCache>
                <c:ptCount val="1"/>
                <c:pt idx="0">
                  <c:v>Helm</c:v>
                </c:pt>
              </c:strCache>
            </c:strRef>
          </c:tx>
          <c:spPr>
            <a:solidFill>
              <a:srgbClr val="006600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klein'!$AB$73:$AG$73</c:f>
              <c:numCache>
                <c:formatCode>General</c:formatCode>
                <c:ptCount val="6"/>
                <c:pt idx="1">
                  <c:v>1</c:v>
                </c:pt>
                <c:pt idx="2">
                  <c:v>26</c:v>
                </c:pt>
                <c:pt idx="3">
                  <c:v>32</c:v>
                </c:pt>
                <c:pt idx="4">
                  <c:v>49</c:v>
                </c:pt>
                <c:pt idx="5">
                  <c:v>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2262272"/>
        <c:axId val="143910016"/>
      </c:barChart>
      <c:lineChart>
        <c:grouping val="standard"/>
        <c:varyColors val="0"/>
        <c:ser>
          <c:idx val="4"/>
          <c:order val="1"/>
          <c:tx>
            <c:strRef>
              <c:f>'alle punten klein'!$Z$106</c:f>
              <c:strCache>
                <c:ptCount val="1"/>
                <c:pt idx="0">
                  <c:v>blijft punt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klein'!$AA$120:$AF$120</c:f>
              <c:numCache>
                <c:formatCode>General</c:formatCode>
                <c:ptCount val="6"/>
                <c:pt idx="2">
                  <c:v>17</c:v>
                </c:pt>
                <c:pt idx="3">
                  <c:v>17</c:v>
                </c:pt>
                <c:pt idx="4">
                  <c:v>1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'alle punten klein'!$Z$107</c:f>
              <c:strCache>
                <c:ptCount val="1"/>
                <c:pt idx="0">
                  <c:v>wordt plantvlak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rgbClr val="92D05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klein'!$AA$121:$AF$121</c:f>
              <c:numCache>
                <c:formatCode>General</c:formatCode>
                <c:ptCount val="6"/>
                <c:pt idx="2">
                  <c:v>1</c:v>
                </c:pt>
                <c:pt idx="3">
                  <c:v>9</c:v>
                </c:pt>
                <c:pt idx="4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'alle punten klein'!$Z$108</c:f>
              <c:strCache>
                <c:ptCount val="1"/>
                <c:pt idx="0">
                  <c:v>wordt duinvlak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8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klein'!$AA$122:$AF$122</c:f>
              <c:numCache>
                <c:formatCode>General</c:formatCode>
                <c:ptCount val="6"/>
                <c:pt idx="3">
                  <c:v>5</c:v>
                </c:pt>
                <c:pt idx="4">
                  <c:v>37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'alle punten klein'!$Z$109</c:f>
              <c:strCache>
                <c:ptCount val="1"/>
                <c:pt idx="0">
                  <c:v>weg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klein'!$AA$123:$AF$123</c:f>
              <c:numCache>
                <c:formatCode>General</c:formatCode>
                <c:ptCount val="6"/>
                <c:pt idx="1">
                  <c:v>1</c:v>
                </c:pt>
                <c:pt idx="2">
                  <c:v>8</c:v>
                </c:pt>
                <c:pt idx="3">
                  <c:v>1</c:v>
                </c:pt>
                <c:pt idx="4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127040"/>
        <c:axId val="143910592"/>
      </c:lineChart>
      <c:catAx>
        <c:axId val="38226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3910016"/>
        <c:crosses val="autoZero"/>
        <c:auto val="1"/>
        <c:lblAlgn val="ctr"/>
        <c:lblOffset val="100"/>
        <c:noMultiLvlLbl val="0"/>
      </c:catAx>
      <c:valAx>
        <c:axId val="143910016"/>
        <c:scaling>
          <c:orientation val="minMax"/>
        </c:scaling>
        <c:delete val="0"/>
        <c:axPos val="l"/>
        <c:majorGridlines/>
        <c:title>
          <c:tx>
            <c:strRef>
              <c:f>'alle punten klein'!$Z$3</c:f>
              <c:strCache>
                <c:ptCount val="1"/>
                <c:pt idx="0">
                  <c:v>aantal gemeten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nl-NL"/>
            </a:p>
          </c:txPr>
        </c:title>
        <c:numFmt formatCode="0" sourceLinked="0"/>
        <c:majorTickMark val="out"/>
        <c:minorTickMark val="none"/>
        <c:tickLblPos val="nextTo"/>
        <c:crossAx val="382262272"/>
        <c:crosses val="autoZero"/>
        <c:crossBetween val="between"/>
      </c:valAx>
      <c:valAx>
        <c:axId val="143910592"/>
        <c:scaling>
          <c:orientation val="minMax"/>
        </c:scaling>
        <c:delete val="0"/>
        <c:axPos val="r"/>
        <c:title>
          <c:tx>
            <c:strRef>
              <c:f>'alle punten klein'!$Z$4</c:f>
              <c:strCache>
                <c:ptCount val="1"/>
                <c:pt idx="0">
                  <c:v>aantal veranderd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crossAx val="383127040"/>
        <c:crosses val="max"/>
        <c:crossBetween val="between"/>
      </c:valAx>
      <c:catAx>
        <c:axId val="383127040"/>
        <c:scaling>
          <c:orientation val="minMax"/>
        </c:scaling>
        <c:delete val="1"/>
        <c:axPos val="b"/>
        <c:majorTickMark val="out"/>
        <c:minorTickMark val="none"/>
        <c:tickLblPos val="nextTo"/>
        <c:crossAx val="143910592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'alle punten klein'!$AA$77</c:f>
          <c:strCache>
            <c:ptCount val="1"/>
            <c:pt idx="0">
              <c:v>501</c:v>
            </c:pt>
          </c:strCache>
        </c:strRef>
      </c:tx>
      <c:overlay val="1"/>
      <c:txPr>
        <a:bodyPr/>
        <a:lstStyle/>
        <a:p>
          <a:pPr>
            <a:defRPr/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'alle punten klein'!$Y$88</c:f>
              <c:strCache>
                <c:ptCount val="1"/>
                <c:pt idx="0">
                  <c:v>Biestarwegras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klein'!$AB$95:$AG$95</c:f>
              <c:numCache>
                <c:formatCode>General</c:formatCode>
                <c:ptCount val="6"/>
                <c:pt idx="0">
                  <c:v>4</c:v>
                </c:pt>
                <c:pt idx="1">
                  <c:v>29</c:v>
                </c:pt>
                <c:pt idx="2">
                  <c:v>0</c:v>
                </c:pt>
                <c:pt idx="3">
                  <c:v>61</c:v>
                </c:pt>
                <c:pt idx="4">
                  <c:v>9</c:v>
                </c:pt>
                <c:pt idx="5">
                  <c:v>18</c:v>
                </c:pt>
              </c:numCache>
            </c:numRef>
          </c:val>
        </c:ser>
        <c:ser>
          <c:idx val="1"/>
          <c:order val="1"/>
          <c:tx>
            <c:strRef>
              <c:f>'alle punten klein'!$Y$70</c:f>
              <c:strCache>
                <c:ptCount val="1"/>
                <c:pt idx="0">
                  <c:v>Helm</c:v>
                </c:pt>
              </c:strCache>
            </c:strRef>
          </c:tx>
          <c:spPr>
            <a:solidFill>
              <a:srgbClr val="006600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klein'!$AB$77:$AG$77</c:f>
              <c:numCache>
                <c:formatCode>General</c:formatCode>
                <c:ptCount val="6"/>
                <c:pt idx="0">
                  <c:v>11</c:v>
                </c:pt>
                <c:pt idx="1">
                  <c:v>44</c:v>
                </c:pt>
                <c:pt idx="2">
                  <c:v>0</c:v>
                </c:pt>
                <c:pt idx="3">
                  <c:v>44</c:v>
                </c:pt>
                <c:pt idx="4">
                  <c:v>26</c:v>
                </c:pt>
                <c:pt idx="5">
                  <c:v>9</c:v>
                </c:pt>
              </c:numCache>
            </c:numRef>
          </c:val>
        </c:ser>
        <c:ser>
          <c:idx val="0"/>
          <c:order val="2"/>
          <c:tx>
            <c:strRef>
              <c:f>'alle punten klein'!$Y$79</c:f>
              <c:strCache>
                <c:ptCount val="1"/>
                <c:pt idx="0">
                  <c:v>Zandhaver</c:v>
                </c:pt>
              </c:strCache>
            </c:strRef>
          </c:tx>
          <c:spPr>
            <a:solidFill>
              <a:srgbClr val="0099CC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klein'!$AB$86:$AG$86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455360"/>
        <c:axId val="130648320"/>
      </c:barChart>
      <c:catAx>
        <c:axId val="14145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0648320"/>
        <c:crosses val="autoZero"/>
        <c:auto val="1"/>
        <c:lblAlgn val="ctr"/>
        <c:lblOffset val="100"/>
        <c:noMultiLvlLbl val="0"/>
      </c:catAx>
      <c:valAx>
        <c:axId val="1306483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aantal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14553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'alle punten klein'!$AA$70</c:f>
          <c:strCache>
            <c:ptCount val="1"/>
            <c:pt idx="0">
              <c:v>101</c:v>
            </c:pt>
          </c:strCache>
        </c:strRef>
      </c:tx>
      <c:layout/>
      <c:overlay val="1"/>
      <c:txPr>
        <a:bodyPr/>
        <a:lstStyle/>
        <a:p>
          <a:pPr>
            <a:defRPr/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'alle punten klein'!$Y$88</c:f>
              <c:strCache>
                <c:ptCount val="1"/>
                <c:pt idx="0">
                  <c:v>Biestarwegras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klein'!$AB$88:$AG$88</c:f>
              <c:numCache>
                <c:formatCode>General</c:formatCode>
                <c:ptCount val="6"/>
                <c:pt idx="1">
                  <c:v>1</c:v>
                </c:pt>
                <c:pt idx="2">
                  <c:v>13</c:v>
                </c:pt>
                <c:pt idx="3">
                  <c:v>0</c:v>
                </c:pt>
                <c:pt idx="4">
                  <c:v>10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'alle punten klein'!$Y$70</c:f>
              <c:strCache>
                <c:ptCount val="1"/>
                <c:pt idx="0">
                  <c:v>Helm</c:v>
                </c:pt>
              </c:strCache>
            </c:strRef>
          </c:tx>
          <c:spPr>
            <a:solidFill>
              <a:srgbClr val="006600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klein'!$AB$70:$AG$70</c:f>
              <c:numCache>
                <c:formatCode>General</c:formatCode>
                <c:ptCount val="6"/>
                <c:pt idx="2">
                  <c:v>72</c:v>
                </c:pt>
                <c:pt idx="3">
                  <c:v>0</c:v>
                </c:pt>
                <c:pt idx="4">
                  <c:v>56</c:v>
                </c:pt>
                <c:pt idx="5">
                  <c:v>0</c:v>
                </c:pt>
              </c:numCache>
            </c:numRef>
          </c:val>
        </c:ser>
        <c:ser>
          <c:idx val="0"/>
          <c:order val="2"/>
          <c:tx>
            <c:strRef>
              <c:f>'alle punten klein'!$Y$79</c:f>
              <c:strCache>
                <c:ptCount val="1"/>
                <c:pt idx="0">
                  <c:v>Zandhaver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klein'!$AB$79:$AG$79</c:f>
              <c:numCache>
                <c:formatCode>General</c:formatCode>
                <c:ptCount val="6"/>
                <c:pt idx="2">
                  <c:v>1</c:v>
                </c:pt>
                <c:pt idx="3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455872"/>
        <c:axId val="130650624"/>
      </c:barChart>
      <c:catAx>
        <c:axId val="141455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0650624"/>
        <c:crosses val="autoZero"/>
        <c:auto val="1"/>
        <c:lblAlgn val="ctr"/>
        <c:lblOffset val="100"/>
        <c:noMultiLvlLbl val="0"/>
      </c:catAx>
      <c:valAx>
        <c:axId val="1306506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aantal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414558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'alle punten klein'!$AA$71</c:f>
          <c:strCache>
            <c:ptCount val="1"/>
            <c:pt idx="0">
              <c:v>201</c:v>
            </c:pt>
          </c:strCache>
        </c:strRef>
      </c:tx>
      <c:overlay val="1"/>
      <c:txPr>
        <a:bodyPr/>
        <a:lstStyle/>
        <a:p>
          <a:pPr>
            <a:defRPr/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'alle punten klein'!$Y$88</c:f>
              <c:strCache>
                <c:ptCount val="1"/>
                <c:pt idx="0">
                  <c:v>Biestarwegras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klein'!$AB$89:$AG$89</c:f>
              <c:numCache>
                <c:formatCode>General</c:formatCode>
                <c:ptCount val="6"/>
                <c:pt idx="3">
                  <c:v>0</c:v>
                </c:pt>
                <c:pt idx="5">
                  <c:v>17</c:v>
                </c:pt>
              </c:numCache>
            </c:numRef>
          </c:val>
        </c:ser>
        <c:ser>
          <c:idx val="1"/>
          <c:order val="1"/>
          <c:tx>
            <c:strRef>
              <c:f>'alle punten klein'!$Y$70</c:f>
              <c:strCache>
                <c:ptCount val="1"/>
                <c:pt idx="0">
                  <c:v>Helm</c:v>
                </c:pt>
              </c:strCache>
            </c:strRef>
          </c:tx>
          <c:spPr>
            <a:solidFill>
              <a:srgbClr val="006600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klein'!$AB$71:$AG$71</c:f>
              <c:numCache>
                <c:formatCode>General</c:formatCode>
                <c:ptCount val="6"/>
                <c:pt idx="2">
                  <c:v>44</c:v>
                </c:pt>
                <c:pt idx="3">
                  <c:v>0</c:v>
                </c:pt>
                <c:pt idx="4">
                  <c:v>46</c:v>
                </c:pt>
                <c:pt idx="5">
                  <c:v>209</c:v>
                </c:pt>
              </c:numCache>
            </c:numRef>
          </c:val>
        </c:ser>
        <c:ser>
          <c:idx val="0"/>
          <c:order val="2"/>
          <c:tx>
            <c:strRef>
              <c:f>'alle punten klein'!$Y$79</c:f>
              <c:strCache>
                <c:ptCount val="1"/>
                <c:pt idx="0">
                  <c:v>Zandhaver</c:v>
                </c:pt>
              </c:strCache>
            </c:strRef>
          </c:tx>
          <c:spPr>
            <a:solidFill>
              <a:srgbClr val="0099CC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klein'!$AB$80:$AG$80</c:f>
              <c:numCache>
                <c:formatCode>General</c:formatCode>
                <c:ptCount val="6"/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457920"/>
        <c:axId val="130652928"/>
      </c:barChart>
      <c:catAx>
        <c:axId val="141457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0652928"/>
        <c:crosses val="autoZero"/>
        <c:auto val="1"/>
        <c:lblAlgn val="ctr"/>
        <c:lblOffset val="100"/>
        <c:noMultiLvlLbl val="0"/>
      </c:catAx>
      <c:valAx>
        <c:axId val="1306529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aantal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14579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'alle punten klein'!$AA$72</c:f>
          <c:strCache>
            <c:ptCount val="1"/>
            <c:pt idx="0">
              <c:v>202</c:v>
            </c:pt>
          </c:strCache>
        </c:strRef>
      </c:tx>
      <c:layout/>
      <c:overlay val="1"/>
      <c:txPr>
        <a:bodyPr/>
        <a:lstStyle/>
        <a:p>
          <a:pPr>
            <a:defRPr/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'alle punten klein'!$Y$88</c:f>
              <c:strCache>
                <c:ptCount val="1"/>
                <c:pt idx="0">
                  <c:v>Biestarwegras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klein'!$AB$90:$AG$90</c:f>
              <c:numCache>
                <c:formatCode>General</c:formatCode>
                <c:ptCount val="6"/>
                <c:pt idx="2">
                  <c:v>7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'alle punten klein'!$Y$70</c:f>
              <c:strCache>
                <c:ptCount val="1"/>
                <c:pt idx="0">
                  <c:v>Helm</c:v>
                </c:pt>
              </c:strCache>
            </c:strRef>
          </c:tx>
          <c:spPr>
            <a:solidFill>
              <a:srgbClr val="006600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klein'!$AB$72:$AG$72</c:f>
              <c:numCache>
                <c:formatCode>General</c:formatCode>
                <c:ptCount val="6"/>
                <c:pt idx="3">
                  <c:v>0</c:v>
                </c:pt>
              </c:numCache>
            </c:numRef>
          </c:val>
        </c:ser>
        <c:ser>
          <c:idx val="0"/>
          <c:order val="2"/>
          <c:tx>
            <c:strRef>
              <c:f>'alle punten klein'!$Y$79</c:f>
              <c:strCache>
                <c:ptCount val="1"/>
                <c:pt idx="0">
                  <c:v>Zandhaver</c:v>
                </c:pt>
              </c:strCache>
            </c:strRef>
          </c:tx>
          <c:spPr>
            <a:solidFill>
              <a:srgbClr val="0099CC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klein'!$AB$81:$AG$81</c:f>
              <c:numCache>
                <c:formatCode>General</c:formatCode>
                <c:ptCount val="6"/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555200"/>
        <c:axId val="130688128"/>
      </c:barChart>
      <c:catAx>
        <c:axId val="14155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0688128"/>
        <c:crosses val="autoZero"/>
        <c:auto val="1"/>
        <c:lblAlgn val="ctr"/>
        <c:lblOffset val="100"/>
        <c:noMultiLvlLbl val="0"/>
      </c:catAx>
      <c:valAx>
        <c:axId val="1306881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aantal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415552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'alle punten klein'!$AA$73</c:f>
          <c:strCache>
            <c:ptCount val="1"/>
            <c:pt idx="0">
              <c:v>301</c:v>
            </c:pt>
          </c:strCache>
        </c:strRef>
      </c:tx>
      <c:overlay val="1"/>
      <c:txPr>
        <a:bodyPr/>
        <a:lstStyle/>
        <a:p>
          <a:pPr>
            <a:defRPr/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'alle punten klein'!$Y$88</c:f>
              <c:strCache>
                <c:ptCount val="1"/>
                <c:pt idx="0">
                  <c:v>Biestarwegras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klein'!$AB$91:$AG$91</c:f>
              <c:numCache>
                <c:formatCode>General</c:formatCode>
                <c:ptCount val="6"/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43</c:v>
                </c:pt>
              </c:numCache>
            </c:numRef>
          </c:val>
        </c:ser>
        <c:ser>
          <c:idx val="1"/>
          <c:order val="1"/>
          <c:tx>
            <c:strRef>
              <c:f>'alle punten klein'!$Y$70</c:f>
              <c:strCache>
                <c:ptCount val="1"/>
                <c:pt idx="0">
                  <c:v>Helm</c:v>
                </c:pt>
              </c:strCache>
            </c:strRef>
          </c:tx>
          <c:spPr>
            <a:solidFill>
              <a:srgbClr val="006600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klein'!$AB$73:$AG$73</c:f>
              <c:numCache>
                <c:formatCode>General</c:formatCode>
                <c:ptCount val="6"/>
                <c:pt idx="1">
                  <c:v>1</c:v>
                </c:pt>
                <c:pt idx="2">
                  <c:v>26</c:v>
                </c:pt>
                <c:pt idx="3">
                  <c:v>32</c:v>
                </c:pt>
                <c:pt idx="4">
                  <c:v>49</c:v>
                </c:pt>
                <c:pt idx="5">
                  <c:v>43</c:v>
                </c:pt>
              </c:numCache>
            </c:numRef>
          </c:val>
        </c:ser>
        <c:ser>
          <c:idx val="0"/>
          <c:order val="2"/>
          <c:tx>
            <c:strRef>
              <c:f>'alle punten klein'!$Y$79</c:f>
              <c:strCache>
                <c:ptCount val="1"/>
                <c:pt idx="0">
                  <c:v>Zandhaver</c:v>
                </c:pt>
              </c:strCache>
            </c:strRef>
          </c:tx>
          <c:spPr>
            <a:solidFill>
              <a:srgbClr val="0099CC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klein'!$AB$82:$AG$82</c:f>
              <c:numCache>
                <c:formatCode>General</c:formatCode>
                <c:ptCount val="6"/>
                <c:pt idx="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555712"/>
        <c:axId val="132775936"/>
      </c:barChart>
      <c:catAx>
        <c:axId val="1415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2775936"/>
        <c:crosses val="autoZero"/>
        <c:auto val="1"/>
        <c:lblAlgn val="ctr"/>
        <c:lblOffset val="100"/>
        <c:noMultiLvlLbl val="0"/>
      </c:catAx>
      <c:valAx>
        <c:axId val="1327759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aantal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15557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'alle punten klein'!$AA$74</c:f>
          <c:strCache>
            <c:ptCount val="1"/>
            <c:pt idx="0">
              <c:v>302</c:v>
            </c:pt>
          </c:strCache>
        </c:strRef>
      </c:tx>
      <c:layout/>
      <c:overlay val="1"/>
      <c:txPr>
        <a:bodyPr/>
        <a:lstStyle/>
        <a:p>
          <a:pPr>
            <a:defRPr/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'alle punten klein'!$Y$88</c:f>
              <c:strCache>
                <c:ptCount val="1"/>
                <c:pt idx="0">
                  <c:v>Biestarwegras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klein'!$AB$92:$AG$92</c:f>
              <c:numCache>
                <c:formatCode>General</c:formatCode>
                <c:ptCount val="6"/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2</c:v>
                </c:pt>
              </c:numCache>
            </c:numRef>
          </c:val>
        </c:ser>
        <c:ser>
          <c:idx val="1"/>
          <c:order val="1"/>
          <c:tx>
            <c:strRef>
              <c:f>'alle punten klein'!$Y$70</c:f>
              <c:strCache>
                <c:ptCount val="1"/>
                <c:pt idx="0">
                  <c:v>Helm</c:v>
                </c:pt>
              </c:strCache>
            </c:strRef>
          </c:tx>
          <c:spPr>
            <a:solidFill>
              <a:srgbClr val="006600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klein'!$AB$74:$AG$74</c:f>
              <c:numCache>
                <c:formatCode>General</c:formatCode>
                <c:ptCount val="6"/>
                <c:pt idx="2">
                  <c:v>5</c:v>
                </c:pt>
                <c:pt idx="3">
                  <c:v>9</c:v>
                </c:pt>
                <c:pt idx="4">
                  <c:v>8</c:v>
                </c:pt>
                <c:pt idx="5">
                  <c:v>4</c:v>
                </c:pt>
              </c:numCache>
            </c:numRef>
          </c:val>
        </c:ser>
        <c:ser>
          <c:idx val="0"/>
          <c:order val="2"/>
          <c:tx>
            <c:strRef>
              <c:f>'alle punten klein'!$Y$79</c:f>
              <c:strCache>
                <c:ptCount val="1"/>
                <c:pt idx="0">
                  <c:v>Zandhaver</c:v>
                </c:pt>
              </c:strCache>
            </c:strRef>
          </c:tx>
          <c:spPr>
            <a:solidFill>
              <a:srgbClr val="0099CC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klein'!$AB$83:$AG$83</c:f>
              <c:numCache>
                <c:formatCode>General</c:formatCode>
                <c:ptCount val="6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557248"/>
        <c:axId val="130691584"/>
      </c:barChart>
      <c:catAx>
        <c:axId val="14155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0691584"/>
        <c:crosses val="autoZero"/>
        <c:auto val="1"/>
        <c:lblAlgn val="ctr"/>
        <c:lblOffset val="100"/>
        <c:noMultiLvlLbl val="0"/>
      </c:catAx>
      <c:valAx>
        <c:axId val="130691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aantal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415572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'alle punten klein'!$AA$75</c:f>
          <c:strCache>
            <c:ptCount val="1"/>
            <c:pt idx="0">
              <c:v>303</c:v>
            </c:pt>
          </c:strCache>
        </c:strRef>
      </c:tx>
      <c:overlay val="1"/>
      <c:txPr>
        <a:bodyPr/>
        <a:lstStyle/>
        <a:p>
          <a:pPr>
            <a:defRPr/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'alle punten klein'!$Y$88</c:f>
              <c:strCache>
                <c:ptCount val="1"/>
                <c:pt idx="0">
                  <c:v>Biestarwegras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klein'!$AB$93:$AG$93</c:f>
              <c:numCache>
                <c:formatCode>General</c:formatCode>
                <c:ptCount val="6"/>
                <c:pt idx="1">
                  <c:v>4</c:v>
                </c:pt>
              </c:numCache>
            </c:numRef>
          </c:val>
        </c:ser>
        <c:ser>
          <c:idx val="1"/>
          <c:order val="1"/>
          <c:tx>
            <c:strRef>
              <c:f>'alle punten klein'!$Y$70</c:f>
              <c:strCache>
                <c:ptCount val="1"/>
                <c:pt idx="0">
                  <c:v>Helm</c:v>
                </c:pt>
              </c:strCache>
            </c:strRef>
          </c:tx>
          <c:spPr>
            <a:solidFill>
              <a:srgbClr val="006600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klein'!$AB$75:$AG$75</c:f>
              <c:numCache>
                <c:formatCode>General</c:formatCode>
                <c:ptCount val="6"/>
              </c:numCache>
            </c:numRef>
          </c:val>
        </c:ser>
        <c:ser>
          <c:idx val="0"/>
          <c:order val="2"/>
          <c:tx>
            <c:strRef>
              <c:f>'alle punten klein'!$Y$79</c:f>
              <c:strCache>
                <c:ptCount val="1"/>
                <c:pt idx="0">
                  <c:v>Zandhaver</c:v>
                </c:pt>
              </c:strCache>
            </c:strRef>
          </c:tx>
          <c:spPr>
            <a:solidFill>
              <a:srgbClr val="0099CC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klein'!$AB$84:$AG$84</c:f>
              <c:numCache>
                <c:formatCode>General</c:formatCode>
                <c:ptCount val="6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3919488"/>
        <c:axId val="130693888"/>
      </c:barChart>
      <c:catAx>
        <c:axId val="23391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0693888"/>
        <c:crosses val="autoZero"/>
        <c:auto val="1"/>
        <c:lblAlgn val="ctr"/>
        <c:lblOffset val="100"/>
        <c:noMultiLvlLbl val="0"/>
      </c:catAx>
      <c:valAx>
        <c:axId val="130693888"/>
        <c:scaling>
          <c:orientation val="minMax"/>
          <c:max val="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aantal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33919488"/>
        <c:crosses val="autoZero"/>
        <c:crossBetween val="between"/>
        <c:majorUnit val="1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'alle punten klein'!$AA$76</c:f>
          <c:strCache>
            <c:ptCount val="1"/>
            <c:pt idx="0">
              <c:v>401</c:v>
            </c:pt>
          </c:strCache>
        </c:strRef>
      </c:tx>
      <c:layout/>
      <c:overlay val="1"/>
      <c:txPr>
        <a:bodyPr/>
        <a:lstStyle/>
        <a:p>
          <a:pPr>
            <a:defRPr/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'alle punten klein'!$Y$88</c:f>
              <c:strCache>
                <c:ptCount val="1"/>
                <c:pt idx="0">
                  <c:v>Biestarwegras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klein'!$AB$94:$AG$94</c:f>
              <c:numCache>
                <c:formatCode>General</c:formatCode>
                <c:ptCount val="6"/>
                <c:pt idx="0">
                  <c:v>1</c:v>
                </c:pt>
                <c:pt idx="1">
                  <c:v>25</c:v>
                </c:pt>
                <c:pt idx="2">
                  <c:v>58</c:v>
                </c:pt>
                <c:pt idx="3">
                  <c:v>40</c:v>
                </c:pt>
                <c:pt idx="4">
                  <c:v>33</c:v>
                </c:pt>
                <c:pt idx="5">
                  <c:v>85</c:v>
                </c:pt>
              </c:numCache>
            </c:numRef>
          </c:val>
        </c:ser>
        <c:ser>
          <c:idx val="1"/>
          <c:order val="1"/>
          <c:tx>
            <c:strRef>
              <c:f>'alle punten klein'!$Y$70</c:f>
              <c:strCache>
                <c:ptCount val="1"/>
                <c:pt idx="0">
                  <c:v>Helm</c:v>
                </c:pt>
              </c:strCache>
            </c:strRef>
          </c:tx>
          <c:spPr>
            <a:solidFill>
              <a:srgbClr val="006600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klein'!$AB$76:$AG$76</c:f>
              <c:numCache>
                <c:formatCode>General</c:formatCode>
                <c:ptCount val="6"/>
                <c:pt idx="0">
                  <c:v>4</c:v>
                </c:pt>
                <c:pt idx="1">
                  <c:v>5</c:v>
                </c:pt>
                <c:pt idx="2">
                  <c:v>44</c:v>
                </c:pt>
                <c:pt idx="3">
                  <c:v>35</c:v>
                </c:pt>
                <c:pt idx="4">
                  <c:v>53</c:v>
                </c:pt>
                <c:pt idx="5">
                  <c:v>79</c:v>
                </c:pt>
              </c:numCache>
            </c:numRef>
          </c:val>
        </c:ser>
        <c:ser>
          <c:idx val="0"/>
          <c:order val="2"/>
          <c:tx>
            <c:strRef>
              <c:f>'alle punten klein'!$Y$79</c:f>
              <c:strCache>
                <c:ptCount val="1"/>
                <c:pt idx="0">
                  <c:v>Zandhaver</c:v>
                </c:pt>
              </c:strCache>
            </c:strRef>
          </c:tx>
          <c:spPr>
            <a:solidFill>
              <a:srgbClr val="0099CC"/>
            </a:solidFill>
          </c:spPr>
          <c:invertIfNegative val="0"/>
          <c:cat>
            <c:strRef>
              <c:f>'alle punten klein'!$AB$69:$AG$69</c:f>
              <c:strCache>
                <c:ptCount val="6"/>
                <c:pt idx="0">
                  <c:v>2013n</c:v>
                </c:pt>
                <c:pt idx="1">
                  <c:v>2014v</c:v>
                </c:pt>
                <c:pt idx="2">
                  <c:v>2014n</c:v>
                </c:pt>
                <c:pt idx="3">
                  <c:v>2015v</c:v>
                </c:pt>
                <c:pt idx="4">
                  <c:v>2015n</c:v>
                </c:pt>
                <c:pt idx="5">
                  <c:v>2018n</c:v>
                </c:pt>
              </c:strCache>
            </c:strRef>
          </c:cat>
          <c:val>
            <c:numRef>
              <c:f>'alle punten klein'!$AB$85:$AG$85</c:f>
              <c:numCache>
                <c:formatCode>General</c:formatCode>
                <c:ptCount val="6"/>
                <c:pt idx="2">
                  <c:v>2</c:v>
                </c:pt>
                <c:pt idx="4">
                  <c:v>1</c:v>
                </c:pt>
                <c:pt idx="5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3920000"/>
        <c:axId val="143099008"/>
      </c:barChart>
      <c:catAx>
        <c:axId val="23392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3099008"/>
        <c:crosses val="autoZero"/>
        <c:auto val="1"/>
        <c:lblAlgn val="ctr"/>
        <c:lblOffset val="100"/>
        <c:noMultiLvlLbl val="0"/>
      </c:catAx>
      <c:valAx>
        <c:axId val="1430990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aantal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2339200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13607</xdr:colOff>
      <xdr:row>0</xdr:row>
      <xdr:rowOff>0</xdr:rowOff>
    </xdr:from>
    <xdr:to>
      <xdr:col>34</xdr:col>
      <xdr:colOff>565828</xdr:colOff>
      <xdr:row>22</xdr:row>
      <xdr:rowOff>-1</xdr:rowOff>
    </xdr:to>
    <xdr:graphicFrame macro="">
      <xdr:nvGraphicFramePr>
        <xdr:cNvPr id="2" name="Grafiek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54</xdr:col>
      <xdr:colOff>464343</xdr:colOff>
      <xdr:row>53</xdr:row>
      <xdr:rowOff>115661</xdr:rowOff>
    </xdr:from>
    <xdr:to>
      <xdr:col>63</xdr:col>
      <xdr:colOff>399375</xdr:colOff>
      <xdr:row>71</xdr:row>
      <xdr:rowOff>115663</xdr:rowOff>
    </xdr:to>
    <xdr:graphicFrame macro="">
      <xdr:nvGraphicFramePr>
        <xdr:cNvPr id="7" name="Grafiek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45</xdr:col>
      <xdr:colOff>597013</xdr:colOff>
      <xdr:row>0</xdr:row>
      <xdr:rowOff>0</xdr:rowOff>
    </xdr:from>
    <xdr:to>
      <xdr:col>54</xdr:col>
      <xdr:colOff>532045</xdr:colOff>
      <xdr:row>18</xdr:row>
      <xdr:rowOff>3</xdr:rowOff>
    </xdr:to>
    <xdr:graphicFrame macro="">
      <xdr:nvGraphicFramePr>
        <xdr:cNvPr id="8" name="Grafiek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54</xdr:col>
      <xdr:colOff>464343</xdr:colOff>
      <xdr:row>0</xdr:row>
      <xdr:rowOff>0</xdr:rowOff>
    </xdr:from>
    <xdr:to>
      <xdr:col>63</xdr:col>
      <xdr:colOff>399376</xdr:colOff>
      <xdr:row>18</xdr:row>
      <xdr:rowOff>3</xdr:rowOff>
    </xdr:to>
    <xdr:graphicFrame macro="">
      <xdr:nvGraphicFramePr>
        <xdr:cNvPr id="9" name="Grafiek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45</xdr:col>
      <xdr:colOff>597013</xdr:colOff>
      <xdr:row>18</xdr:row>
      <xdr:rowOff>15309</xdr:rowOff>
    </xdr:from>
    <xdr:to>
      <xdr:col>54</xdr:col>
      <xdr:colOff>532044</xdr:colOff>
      <xdr:row>36</xdr:row>
      <xdr:rowOff>15310</xdr:rowOff>
    </xdr:to>
    <xdr:graphicFrame macro="">
      <xdr:nvGraphicFramePr>
        <xdr:cNvPr id="10" name="Grafiek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54</xdr:col>
      <xdr:colOff>464343</xdr:colOff>
      <xdr:row>18</xdr:row>
      <xdr:rowOff>15308</xdr:rowOff>
    </xdr:from>
    <xdr:to>
      <xdr:col>63</xdr:col>
      <xdr:colOff>399375</xdr:colOff>
      <xdr:row>36</xdr:row>
      <xdr:rowOff>15310</xdr:rowOff>
    </xdr:to>
    <xdr:graphicFrame macro="">
      <xdr:nvGraphicFramePr>
        <xdr:cNvPr id="11" name="Grafiek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45</xdr:col>
      <xdr:colOff>597013</xdr:colOff>
      <xdr:row>36</xdr:row>
      <xdr:rowOff>18709</xdr:rowOff>
    </xdr:from>
    <xdr:to>
      <xdr:col>54</xdr:col>
      <xdr:colOff>532044</xdr:colOff>
      <xdr:row>54</xdr:row>
      <xdr:rowOff>18712</xdr:rowOff>
    </xdr:to>
    <xdr:graphicFrame macro="">
      <xdr:nvGraphicFramePr>
        <xdr:cNvPr id="12" name="Grafiek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54</xdr:col>
      <xdr:colOff>464343</xdr:colOff>
      <xdr:row>36</xdr:row>
      <xdr:rowOff>18710</xdr:rowOff>
    </xdr:from>
    <xdr:to>
      <xdr:col>63</xdr:col>
      <xdr:colOff>399375</xdr:colOff>
      <xdr:row>54</xdr:row>
      <xdr:rowOff>18712</xdr:rowOff>
    </xdr:to>
    <xdr:graphicFrame macro="">
      <xdr:nvGraphicFramePr>
        <xdr:cNvPr id="13" name="Grafiek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45</xdr:col>
      <xdr:colOff>597013</xdr:colOff>
      <xdr:row>53</xdr:row>
      <xdr:rowOff>115661</xdr:rowOff>
    </xdr:from>
    <xdr:to>
      <xdr:col>54</xdr:col>
      <xdr:colOff>532044</xdr:colOff>
      <xdr:row>71</xdr:row>
      <xdr:rowOff>115663</xdr:rowOff>
    </xdr:to>
    <xdr:graphicFrame macro="">
      <xdr:nvGraphicFramePr>
        <xdr:cNvPr id="14" name="Grafiek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34</xdr:col>
      <xdr:colOff>501090</xdr:colOff>
      <xdr:row>0</xdr:row>
      <xdr:rowOff>0</xdr:rowOff>
    </xdr:from>
    <xdr:to>
      <xdr:col>42</xdr:col>
      <xdr:colOff>440990</xdr:colOff>
      <xdr:row>22</xdr:row>
      <xdr:rowOff>-1</xdr:rowOff>
    </xdr:to>
    <xdr:graphicFrame macro="">
      <xdr:nvGraphicFramePr>
        <xdr:cNvPr id="15" name="Grafiek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27</xdr:col>
      <xdr:colOff>13607</xdr:colOff>
      <xdr:row>21</xdr:row>
      <xdr:rowOff>122458</xdr:rowOff>
    </xdr:from>
    <xdr:to>
      <xdr:col>34</xdr:col>
      <xdr:colOff>561294</xdr:colOff>
      <xdr:row>43</xdr:row>
      <xdr:rowOff>122457</xdr:rowOff>
    </xdr:to>
    <xdr:graphicFrame macro="">
      <xdr:nvGraphicFramePr>
        <xdr:cNvPr id="16" name="Grafiek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34</xdr:col>
      <xdr:colOff>501090</xdr:colOff>
      <xdr:row>21</xdr:row>
      <xdr:rowOff>122458</xdr:rowOff>
    </xdr:from>
    <xdr:to>
      <xdr:col>42</xdr:col>
      <xdr:colOff>436457</xdr:colOff>
      <xdr:row>43</xdr:row>
      <xdr:rowOff>122457</xdr:rowOff>
    </xdr:to>
    <xdr:graphicFrame macro="">
      <xdr:nvGraphicFramePr>
        <xdr:cNvPr id="17" name="Grafiek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43</xdr:col>
      <xdr:colOff>435428</xdr:colOff>
      <xdr:row>75</xdr:row>
      <xdr:rowOff>81643</xdr:rowOff>
    </xdr:from>
    <xdr:to>
      <xdr:col>51</xdr:col>
      <xdr:colOff>411615</xdr:colOff>
      <xdr:row>97</xdr:row>
      <xdr:rowOff>81643</xdr:rowOff>
    </xdr:to>
    <xdr:graphicFrame macro="">
      <xdr:nvGraphicFramePr>
        <xdr:cNvPr id="19" name="Grafiek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34</xdr:col>
      <xdr:colOff>501090</xdr:colOff>
      <xdr:row>44</xdr:row>
      <xdr:rowOff>1</xdr:rowOff>
    </xdr:from>
    <xdr:to>
      <xdr:col>42</xdr:col>
      <xdr:colOff>436457</xdr:colOff>
      <xdr:row>66</xdr:row>
      <xdr:rowOff>0</xdr:rowOff>
    </xdr:to>
    <xdr:graphicFrame macro="">
      <xdr:nvGraphicFramePr>
        <xdr:cNvPr id="20" name="Grafiek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26</xdr:col>
      <xdr:colOff>258535</xdr:colOff>
      <xdr:row>44</xdr:row>
      <xdr:rowOff>68036</xdr:rowOff>
    </xdr:from>
    <xdr:to>
      <xdr:col>34</xdr:col>
      <xdr:colOff>193901</xdr:colOff>
      <xdr:row>66</xdr:row>
      <xdr:rowOff>68035</xdr:rowOff>
    </xdr:to>
    <xdr:graphicFrame macro="">
      <xdr:nvGraphicFramePr>
        <xdr:cNvPr id="21" name="Grafiek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0.39542</cdr:x>
      <cdr:y>0.6391</cdr:y>
    </cdr:from>
    <cdr:to>
      <cdr:x>0.45921</cdr:x>
      <cdr:y>0.77549</cdr:y>
    </cdr:to>
    <cdr:sp macro="" textlink="">
      <cdr:nvSpPr>
        <cdr:cNvPr id="2" name="Tekstvak 5"/>
        <cdr:cNvSpPr txBox="1"/>
      </cdr:nvSpPr>
      <cdr:spPr>
        <a:xfrm xmlns:a="http://schemas.openxmlformats.org/drawingml/2006/main">
          <a:off x="1913230" y="2104496"/>
          <a:ext cx="308646" cy="44912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/>
            <a:t>?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0.36353</cdr:x>
      <cdr:y>0.6694</cdr:y>
    </cdr:from>
    <cdr:to>
      <cdr:x>0.42732</cdr:x>
      <cdr:y>0.80579</cdr:y>
    </cdr:to>
    <cdr:sp macro="" textlink="">
      <cdr:nvSpPr>
        <cdr:cNvPr id="2" name="Tekstvak 5"/>
        <cdr:cNvSpPr txBox="1"/>
      </cdr:nvSpPr>
      <cdr:spPr>
        <a:xfrm xmlns:a="http://schemas.openxmlformats.org/drawingml/2006/main">
          <a:off x="1979774" y="1803504"/>
          <a:ext cx="347395" cy="367465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/>
            <a:t>?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0.69956</cdr:x>
      <cdr:y>0.68028</cdr:y>
    </cdr:from>
    <cdr:to>
      <cdr:x>0.76335</cdr:x>
      <cdr:y>0.81667</cdr:y>
    </cdr:to>
    <cdr:sp macro="" textlink="">
      <cdr:nvSpPr>
        <cdr:cNvPr id="2" name="Tekstvak 5"/>
        <cdr:cNvSpPr txBox="1"/>
      </cdr:nvSpPr>
      <cdr:spPr>
        <a:xfrm xmlns:a="http://schemas.openxmlformats.org/drawingml/2006/main">
          <a:off x="3777607" y="1895295"/>
          <a:ext cx="344466" cy="37999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/>
            <a:t>?</a:t>
          </a:r>
        </a:p>
      </cdr:txBody>
    </cdr:sp>
  </cdr:relSizeAnchor>
  <cdr:relSizeAnchor xmlns:cdr="http://schemas.openxmlformats.org/drawingml/2006/chartDrawing">
    <cdr:from>
      <cdr:x>0.46802</cdr:x>
      <cdr:y>0.6849</cdr:y>
    </cdr:from>
    <cdr:to>
      <cdr:x>0.53181</cdr:x>
      <cdr:y>0.82129</cdr:y>
    </cdr:to>
    <cdr:sp macro="" textlink="">
      <cdr:nvSpPr>
        <cdr:cNvPr id="3" name="Tekstvak 5"/>
        <cdr:cNvSpPr txBox="1"/>
      </cdr:nvSpPr>
      <cdr:spPr>
        <a:xfrm xmlns:a="http://schemas.openxmlformats.org/drawingml/2006/main">
          <a:off x="2527300" y="1908175"/>
          <a:ext cx="344466" cy="37999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/>
            <a:t>?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0.46584</cdr:x>
      <cdr:y>0.68028</cdr:y>
    </cdr:from>
    <cdr:to>
      <cdr:x>0.52963</cdr:x>
      <cdr:y>0.81667</cdr:y>
    </cdr:to>
    <cdr:sp macro="" textlink="">
      <cdr:nvSpPr>
        <cdr:cNvPr id="2" name="Tekstvak 5"/>
        <cdr:cNvSpPr txBox="1"/>
      </cdr:nvSpPr>
      <cdr:spPr>
        <a:xfrm xmlns:a="http://schemas.openxmlformats.org/drawingml/2006/main">
          <a:off x="2515545" y="1895294"/>
          <a:ext cx="344466" cy="37999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/>
            <a:t>?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0.46598</cdr:x>
      <cdr:y>0.6896</cdr:y>
    </cdr:from>
    <cdr:to>
      <cdr:x>0.52977</cdr:x>
      <cdr:y>0.82599</cdr:y>
    </cdr:to>
    <cdr:sp macro="" textlink="">
      <cdr:nvSpPr>
        <cdr:cNvPr id="2" name="Tekstvak 5"/>
        <cdr:cNvSpPr txBox="1"/>
      </cdr:nvSpPr>
      <cdr:spPr>
        <a:xfrm xmlns:a="http://schemas.openxmlformats.org/drawingml/2006/main">
          <a:off x="2537667" y="1857933"/>
          <a:ext cx="347395" cy="36746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/>
            <a:t>?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0.39823</cdr:x>
      <cdr:y>0.6267</cdr:y>
    </cdr:from>
    <cdr:to>
      <cdr:x>0.46202</cdr:x>
      <cdr:y>0.76309</cdr:y>
    </cdr:to>
    <cdr:sp macro="" textlink="">
      <cdr:nvSpPr>
        <cdr:cNvPr id="2" name="Tekstvak 5"/>
        <cdr:cNvSpPr txBox="1"/>
      </cdr:nvSpPr>
      <cdr:spPr>
        <a:xfrm xmlns:a="http://schemas.openxmlformats.org/drawingml/2006/main">
          <a:off x="1926837" y="2063674"/>
          <a:ext cx="308646" cy="44912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/>
            <a:t>?</a:t>
          </a:r>
        </a:p>
      </cdr:txBody>
    </cdr:sp>
  </cdr:relSizeAnchor>
</c:userShape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U179"/>
  <sheetViews>
    <sheetView tabSelected="1" topLeftCell="E100" zoomScale="70" zoomScaleNormal="70" workbookViewId="0">
      <selection activeCell="AU115" sqref="AU115"/>
    </sheetView>
  </sheetViews>
  <sheetFormatPr defaultRowHeight="12" x14ac:dyDescent="0.2"/>
  <cols>
    <col min="2" max="2" width="21.42578125" customWidth="1"/>
    <col min="3" max="20" width="8" customWidth="1"/>
    <col min="21" max="21" width="11" customWidth="1"/>
    <col min="22" max="23" width="9" customWidth="1"/>
    <col min="24" max="24" width="9.140625" customWidth="1"/>
    <col min="33" max="33" width="9.42578125" bestFit="1" customWidth="1"/>
  </cols>
  <sheetData>
    <row r="3" spans="21:26" x14ac:dyDescent="0.2">
      <c r="Y3" t="s">
        <v>24</v>
      </c>
      <c r="Z3" t="s">
        <v>0</v>
      </c>
    </row>
    <row r="4" spans="21:26" x14ac:dyDescent="0.2">
      <c r="Y4" t="s">
        <v>25</v>
      </c>
      <c r="Z4" t="s">
        <v>1</v>
      </c>
    </row>
    <row r="16" spans="21:26" x14ac:dyDescent="0.2">
      <c r="U16" s="1"/>
      <c r="V16" s="1"/>
    </row>
    <row r="17" spans="21:22" x14ac:dyDescent="0.2">
      <c r="U17" s="1"/>
      <c r="V17" s="1"/>
    </row>
    <row r="18" spans="21:22" x14ac:dyDescent="0.2">
      <c r="U18" s="1"/>
      <c r="V18" s="1"/>
    </row>
    <row r="19" spans="21:22" x14ac:dyDescent="0.2">
      <c r="U19" s="1"/>
      <c r="V19" s="1"/>
    </row>
    <row r="20" spans="21:22" x14ac:dyDescent="0.2">
      <c r="U20" s="1"/>
      <c r="V20" s="1"/>
    </row>
    <row r="39" spans="2:23" x14ac:dyDescent="0.2">
      <c r="B39" s="18" t="s">
        <v>26</v>
      </c>
    </row>
    <row r="42" spans="2:23" x14ac:dyDescent="0.2">
      <c r="C42" t="s">
        <v>5</v>
      </c>
      <c r="H42" t="s">
        <v>6</v>
      </c>
      <c r="K42" t="s">
        <v>7</v>
      </c>
      <c r="O42" t="s">
        <v>8</v>
      </c>
      <c r="S42" t="s">
        <v>9</v>
      </c>
      <c r="W42" t="s">
        <v>10</v>
      </c>
    </row>
    <row r="43" spans="2:23" x14ac:dyDescent="0.2">
      <c r="B43" s="2"/>
      <c r="C43" s="3">
        <v>501</v>
      </c>
      <c r="D43" s="4"/>
      <c r="E43" s="4"/>
      <c r="F43" s="4"/>
      <c r="G43" s="5"/>
      <c r="H43" s="6">
        <v>501</v>
      </c>
      <c r="I43" s="4"/>
      <c r="J43" s="5"/>
      <c r="K43" s="6">
        <v>501</v>
      </c>
      <c r="L43" s="4"/>
      <c r="M43" s="4"/>
      <c r="N43" s="5"/>
      <c r="O43" s="6">
        <v>501</v>
      </c>
      <c r="P43" s="4"/>
      <c r="Q43" s="5"/>
      <c r="R43" s="6">
        <v>501</v>
      </c>
      <c r="S43" s="4"/>
      <c r="T43" s="5"/>
      <c r="U43" s="6">
        <v>501</v>
      </c>
      <c r="V43" s="4"/>
      <c r="W43" s="5"/>
    </row>
    <row r="44" spans="2:23" x14ac:dyDescent="0.2">
      <c r="B44" s="10"/>
      <c r="C44" s="47">
        <v>50</v>
      </c>
      <c r="D44" s="47">
        <v>172</v>
      </c>
      <c r="E44" s="47">
        <v>443</v>
      </c>
      <c r="F44" s="47">
        <v>444</v>
      </c>
      <c r="G44" s="48">
        <v>634</v>
      </c>
      <c r="H44" s="49">
        <v>50</v>
      </c>
      <c r="I44" s="47">
        <v>443</v>
      </c>
      <c r="J44" s="48">
        <v>444</v>
      </c>
      <c r="K44" s="49">
        <v>50</v>
      </c>
      <c r="L44" s="47">
        <v>99</v>
      </c>
      <c r="M44" s="47">
        <v>443</v>
      </c>
      <c r="N44" s="48">
        <v>444</v>
      </c>
      <c r="O44" s="49">
        <v>50</v>
      </c>
      <c r="P44" s="47">
        <v>443</v>
      </c>
      <c r="Q44" s="48">
        <v>444</v>
      </c>
      <c r="R44" s="49">
        <v>50</v>
      </c>
      <c r="S44" s="47">
        <v>443</v>
      </c>
      <c r="T44" s="48">
        <v>444</v>
      </c>
      <c r="U44" s="49">
        <v>50</v>
      </c>
      <c r="V44" s="47">
        <v>443</v>
      </c>
      <c r="W44" s="48">
        <v>444</v>
      </c>
    </row>
    <row r="45" spans="2:23" x14ac:dyDescent="0.2">
      <c r="B45" s="7" t="s">
        <v>23</v>
      </c>
      <c r="C45" s="8">
        <v>4</v>
      </c>
      <c r="D45" s="8"/>
      <c r="E45" s="8"/>
      <c r="F45" s="8"/>
      <c r="G45" s="9"/>
      <c r="H45" s="7">
        <v>3</v>
      </c>
      <c r="I45" s="8"/>
      <c r="J45" s="8">
        <v>2</v>
      </c>
      <c r="K45" s="7" t="s">
        <v>31</v>
      </c>
      <c r="L45" s="8" t="s">
        <v>31</v>
      </c>
      <c r="M45" s="8" t="s">
        <v>31</v>
      </c>
      <c r="N45" s="9" t="s">
        <v>31</v>
      </c>
      <c r="O45" s="8">
        <v>8</v>
      </c>
      <c r="P45" s="8"/>
      <c r="Q45" s="9">
        <v>2</v>
      </c>
      <c r="R45" s="7"/>
      <c r="S45" s="8"/>
      <c r="T45" s="9"/>
      <c r="U45" s="7"/>
      <c r="V45" s="8"/>
      <c r="W45" s="9"/>
    </row>
    <row r="46" spans="2:23" x14ac:dyDescent="0.2">
      <c r="B46" s="7" t="s">
        <v>11</v>
      </c>
      <c r="C46" s="8"/>
      <c r="D46" s="8"/>
      <c r="E46" s="8"/>
      <c r="F46" s="8"/>
      <c r="G46" s="9"/>
      <c r="H46" s="7">
        <v>2</v>
      </c>
      <c r="I46" s="8"/>
      <c r="J46" s="8">
        <v>12</v>
      </c>
      <c r="K46" s="7" t="s">
        <v>31</v>
      </c>
      <c r="L46" s="8" t="s">
        <v>31</v>
      </c>
      <c r="M46" s="8" t="s">
        <v>31</v>
      </c>
      <c r="N46" s="9" t="s">
        <v>31</v>
      </c>
      <c r="O46" s="8">
        <v>14</v>
      </c>
      <c r="P46" s="8"/>
      <c r="Q46" s="9">
        <v>12</v>
      </c>
      <c r="R46" s="7"/>
      <c r="S46" s="8"/>
      <c r="T46" s="9">
        <v>1</v>
      </c>
      <c r="U46" s="7"/>
      <c r="V46" s="8"/>
      <c r="W46" s="9"/>
    </row>
    <row r="47" spans="2:23" x14ac:dyDescent="0.2">
      <c r="B47" s="7" t="s">
        <v>12</v>
      </c>
      <c r="C47" s="8">
        <v>5</v>
      </c>
      <c r="D47" s="8"/>
      <c r="E47" s="8">
        <v>1</v>
      </c>
      <c r="F47" s="8"/>
      <c r="G47" s="9"/>
      <c r="H47" s="7">
        <v>24</v>
      </c>
      <c r="I47" s="8"/>
      <c r="J47" s="8">
        <v>6</v>
      </c>
      <c r="K47" s="7" t="s">
        <v>31</v>
      </c>
      <c r="L47" s="8" t="s">
        <v>31</v>
      </c>
      <c r="M47" s="8" t="s">
        <v>31</v>
      </c>
      <c r="N47" s="9" t="s">
        <v>31</v>
      </c>
      <c r="O47" s="8">
        <v>13</v>
      </c>
      <c r="P47" s="8"/>
      <c r="Q47" s="9">
        <v>13</v>
      </c>
      <c r="R47" s="7">
        <v>25</v>
      </c>
      <c r="S47" s="8"/>
      <c r="T47" s="9">
        <v>4</v>
      </c>
      <c r="U47" s="7"/>
      <c r="V47" s="8"/>
      <c r="W47" s="9"/>
    </row>
    <row r="48" spans="2:23" x14ac:dyDescent="0.2">
      <c r="B48" s="10" t="s">
        <v>13</v>
      </c>
      <c r="C48" s="11">
        <v>2</v>
      </c>
      <c r="D48" s="11">
        <v>5</v>
      </c>
      <c r="E48" s="11"/>
      <c r="F48" s="11">
        <v>4</v>
      </c>
      <c r="G48" s="12">
        <v>4</v>
      </c>
      <c r="H48" s="10">
        <v>15</v>
      </c>
      <c r="I48" s="11">
        <v>1</v>
      </c>
      <c r="J48" s="11">
        <v>9</v>
      </c>
      <c r="K48" s="10" t="s">
        <v>31</v>
      </c>
      <c r="L48" s="11" t="s">
        <v>31</v>
      </c>
      <c r="M48" s="11" t="s">
        <v>31</v>
      </c>
      <c r="N48" s="12" t="s">
        <v>31</v>
      </c>
      <c r="O48" s="11">
        <v>9</v>
      </c>
      <c r="P48" s="11"/>
      <c r="Q48" s="12">
        <v>34</v>
      </c>
      <c r="R48" s="10">
        <v>1</v>
      </c>
      <c r="S48" s="11"/>
      <c r="T48" s="12">
        <v>4</v>
      </c>
      <c r="U48" s="10"/>
      <c r="V48" s="11"/>
      <c r="W48" s="12"/>
    </row>
    <row r="50" spans="2:23" x14ac:dyDescent="0.2">
      <c r="B50" s="2"/>
      <c r="C50" s="3">
        <v>401</v>
      </c>
      <c r="D50" s="4"/>
      <c r="E50" s="4"/>
      <c r="F50" s="4"/>
      <c r="G50" s="5"/>
      <c r="H50" s="6">
        <v>401</v>
      </c>
      <c r="I50" s="4"/>
      <c r="J50" s="5"/>
      <c r="K50" s="6">
        <v>401</v>
      </c>
      <c r="L50" s="4"/>
      <c r="M50" s="4"/>
      <c r="N50" s="5"/>
      <c r="O50" s="6">
        <v>401</v>
      </c>
      <c r="P50" s="4"/>
      <c r="Q50" s="5"/>
      <c r="R50" s="6">
        <v>401</v>
      </c>
      <c r="S50" s="4"/>
      <c r="T50" s="5"/>
      <c r="U50" s="6">
        <v>401</v>
      </c>
      <c r="V50" s="4"/>
      <c r="W50" s="5"/>
    </row>
    <row r="51" spans="2:23" x14ac:dyDescent="0.2">
      <c r="B51" s="10"/>
      <c r="C51" s="47">
        <v>50</v>
      </c>
      <c r="D51" s="47">
        <v>172</v>
      </c>
      <c r="E51" s="47">
        <v>443</v>
      </c>
      <c r="F51" s="47">
        <v>444</v>
      </c>
      <c r="G51" s="48">
        <v>634</v>
      </c>
      <c r="H51" s="49">
        <v>50</v>
      </c>
      <c r="I51" s="47">
        <v>443</v>
      </c>
      <c r="J51" s="48">
        <v>444</v>
      </c>
      <c r="K51" s="49">
        <v>50</v>
      </c>
      <c r="L51" s="47">
        <v>99</v>
      </c>
      <c r="M51" s="47">
        <v>443</v>
      </c>
      <c r="N51" s="48">
        <v>444</v>
      </c>
      <c r="O51" s="49">
        <v>50</v>
      </c>
      <c r="P51" s="47">
        <v>443</v>
      </c>
      <c r="Q51" s="48">
        <v>444</v>
      </c>
      <c r="R51" s="49">
        <v>50</v>
      </c>
      <c r="S51" s="47">
        <v>443</v>
      </c>
      <c r="T51" s="48">
        <v>444</v>
      </c>
      <c r="U51" s="49">
        <v>50</v>
      </c>
      <c r="V51" s="47">
        <v>443</v>
      </c>
      <c r="W51" s="48">
        <v>444</v>
      </c>
    </row>
    <row r="52" spans="2:23" x14ac:dyDescent="0.2">
      <c r="B52" s="7" t="s">
        <v>23</v>
      </c>
      <c r="C52" s="8">
        <v>1</v>
      </c>
      <c r="D52" s="8"/>
      <c r="E52" s="8"/>
      <c r="F52" s="8"/>
      <c r="G52" s="9"/>
      <c r="H52" s="7"/>
      <c r="I52" s="8"/>
      <c r="J52" s="9">
        <v>9</v>
      </c>
      <c r="K52" s="7">
        <v>14</v>
      </c>
      <c r="L52" s="8"/>
      <c r="M52" s="8"/>
      <c r="N52" s="9">
        <v>10</v>
      </c>
      <c r="O52" s="7">
        <v>24</v>
      </c>
      <c r="P52" s="8"/>
      <c r="Q52" s="9">
        <v>6</v>
      </c>
      <c r="R52" s="7"/>
      <c r="S52" s="8"/>
      <c r="T52" s="9"/>
      <c r="U52" s="7"/>
      <c r="V52" s="8"/>
      <c r="W52" s="9"/>
    </row>
    <row r="53" spans="2:23" x14ac:dyDescent="0.2">
      <c r="B53" s="7" t="s">
        <v>11</v>
      </c>
      <c r="C53" s="8"/>
      <c r="D53" s="8"/>
      <c r="E53" s="8"/>
      <c r="F53" s="8"/>
      <c r="G53" s="9"/>
      <c r="H53" s="7"/>
      <c r="I53" s="8"/>
      <c r="J53" s="9">
        <v>1</v>
      </c>
      <c r="K53" s="7">
        <v>9</v>
      </c>
      <c r="L53" s="8"/>
      <c r="M53" s="8">
        <v>2</v>
      </c>
      <c r="N53" s="9">
        <v>21</v>
      </c>
      <c r="O53" s="7">
        <v>6</v>
      </c>
      <c r="P53" s="8"/>
      <c r="Q53" s="9">
        <v>15</v>
      </c>
      <c r="R53" s="7"/>
      <c r="S53" s="8"/>
      <c r="T53" s="9">
        <v>3</v>
      </c>
      <c r="U53" s="7"/>
      <c r="V53" s="8"/>
      <c r="W53" s="9"/>
    </row>
    <row r="54" spans="2:23" x14ac:dyDescent="0.2">
      <c r="B54" s="7" t="s">
        <v>12</v>
      </c>
      <c r="C54" s="8">
        <v>1</v>
      </c>
      <c r="D54" s="8"/>
      <c r="E54" s="8"/>
      <c r="F54" s="8"/>
      <c r="G54" s="9"/>
      <c r="H54" s="7"/>
      <c r="I54" s="8"/>
      <c r="J54" s="9">
        <v>2</v>
      </c>
      <c r="K54" s="7">
        <v>6</v>
      </c>
      <c r="L54" s="8">
        <v>1</v>
      </c>
      <c r="M54" s="8"/>
      <c r="N54" s="9">
        <v>13</v>
      </c>
      <c r="O54" s="7">
        <v>1</v>
      </c>
      <c r="P54" s="8"/>
      <c r="Q54" s="9">
        <v>3</v>
      </c>
      <c r="R54" s="7">
        <v>50</v>
      </c>
      <c r="S54" s="8">
        <v>1</v>
      </c>
      <c r="T54" s="9">
        <v>24</v>
      </c>
      <c r="U54" s="7"/>
      <c r="V54" s="8"/>
      <c r="W54" s="9"/>
    </row>
    <row r="55" spans="2:23" x14ac:dyDescent="0.2">
      <c r="B55" s="10" t="s">
        <v>13</v>
      </c>
      <c r="C55" s="11">
        <v>2</v>
      </c>
      <c r="D55" s="11"/>
      <c r="E55" s="11"/>
      <c r="F55" s="11">
        <v>1</v>
      </c>
      <c r="G55" s="12"/>
      <c r="H55" s="10">
        <v>5</v>
      </c>
      <c r="I55" s="11"/>
      <c r="J55" s="12">
        <v>13</v>
      </c>
      <c r="K55" s="10">
        <v>15</v>
      </c>
      <c r="L55" s="11"/>
      <c r="M55" s="11"/>
      <c r="N55" s="12">
        <v>14</v>
      </c>
      <c r="O55" s="10">
        <v>4</v>
      </c>
      <c r="P55" s="11"/>
      <c r="Q55" s="12">
        <v>16</v>
      </c>
      <c r="R55" s="10">
        <v>3</v>
      </c>
      <c r="S55" s="11"/>
      <c r="T55" s="12">
        <v>6</v>
      </c>
      <c r="U55" s="10"/>
      <c r="V55" s="11"/>
      <c r="W55" s="12"/>
    </row>
    <row r="57" spans="2:23" x14ac:dyDescent="0.2">
      <c r="B57" s="2"/>
      <c r="C57" s="3">
        <v>301</v>
      </c>
      <c r="D57" s="4"/>
      <c r="E57" s="4"/>
      <c r="F57" s="4"/>
      <c r="G57" s="5"/>
      <c r="H57" s="6">
        <v>301</v>
      </c>
      <c r="I57" s="4"/>
      <c r="J57" s="5"/>
      <c r="K57" s="6">
        <v>301</v>
      </c>
      <c r="L57" s="4"/>
      <c r="M57" s="4"/>
      <c r="N57" s="5"/>
      <c r="O57" s="6">
        <v>301</v>
      </c>
      <c r="P57" s="4"/>
      <c r="Q57" s="5"/>
      <c r="R57" s="6">
        <v>301</v>
      </c>
      <c r="S57" s="4"/>
      <c r="T57" s="5"/>
      <c r="U57" s="6">
        <v>301</v>
      </c>
      <c r="V57" s="4"/>
      <c r="W57" s="5"/>
    </row>
    <row r="58" spans="2:23" x14ac:dyDescent="0.2">
      <c r="B58" s="10"/>
      <c r="C58" s="47">
        <v>50</v>
      </c>
      <c r="D58" s="47">
        <v>172</v>
      </c>
      <c r="E58" s="47">
        <v>443</v>
      </c>
      <c r="F58" s="47">
        <v>444</v>
      </c>
      <c r="G58" s="48">
        <v>634</v>
      </c>
      <c r="H58" s="49">
        <v>50</v>
      </c>
      <c r="I58" s="47">
        <v>443</v>
      </c>
      <c r="J58" s="48">
        <v>444</v>
      </c>
      <c r="K58" s="49">
        <v>50</v>
      </c>
      <c r="L58" s="47"/>
      <c r="M58" s="47"/>
      <c r="N58" s="48">
        <v>444</v>
      </c>
      <c r="O58" s="49">
        <v>50</v>
      </c>
      <c r="P58" s="47"/>
      <c r="Q58" s="48">
        <v>444</v>
      </c>
      <c r="R58" s="49">
        <v>50</v>
      </c>
      <c r="S58" s="47"/>
      <c r="T58" s="48">
        <v>444</v>
      </c>
      <c r="U58" s="49">
        <v>50</v>
      </c>
      <c r="V58" s="47"/>
      <c r="W58" s="48">
        <v>444</v>
      </c>
    </row>
    <row r="59" spans="2:23" x14ac:dyDescent="0.2">
      <c r="B59" s="7" t="s">
        <v>23</v>
      </c>
      <c r="C59" s="8"/>
      <c r="D59" s="8"/>
      <c r="E59" s="8"/>
      <c r="F59" s="8"/>
      <c r="G59" s="9"/>
      <c r="H59" s="7"/>
      <c r="I59" s="8"/>
      <c r="J59" s="9"/>
      <c r="K59" s="7">
        <v>17</v>
      </c>
      <c r="L59" s="8"/>
      <c r="M59" s="8"/>
      <c r="N59" s="9">
        <v>1</v>
      </c>
      <c r="O59" s="7">
        <v>17</v>
      </c>
      <c r="P59" s="8"/>
      <c r="Q59" s="9">
        <v>1</v>
      </c>
      <c r="R59" s="7">
        <v>1</v>
      </c>
      <c r="S59" s="8"/>
      <c r="T59" s="9"/>
      <c r="U59" s="7"/>
      <c r="V59" s="8"/>
      <c r="W59" s="9"/>
    </row>
    <row r="60" spans="2:23" x14ac:dyDescent="0.2">
      <c r="B60" s="7" t="s">
        <v>11</v>
      </c>
      <c r="C60" s="8"/>
      <c r="D60" s="8"/>
      <c r="E60" s="8"/>
      <c r="F60" s="8"/>
      <c r="G60" s="9"/>
      <c r="H60" s="7"/>
      <c r="I60" s="8"/>
      <c r="J60" s="9"/>
      <c r="K60" s="7">
        <v>1</v>
      </c>
      <c r="L60" s="8"/>
      <c r="M60" s="8"/>
      <c r="N60" s="9"/>
      <c r="O60" s="7">
        <v>9</v>
      </c>
      <c r="P60" s="8"/>
      <c r="Q60" s="9">
        <v>1</v>
      </c>
      <c r="R60" s="7">
        <v>1</v>
      </c>
      <c r="S60" s="8"/>
      <c r="T60" s="9"/>
      <c r="U60" s="7"/>
      <c r="V60" s="8"/>
      <c r="W60" s="9"/>
    </row>
    <row r="61" spans="2:23" x14ac:dyDescent="0.2">
      <c r="B61" s="7" t="s">
        <v>12</v>
      </c>
      <c r="C61" s="8"/>
      <c r="D61" s="8"/>
      <c r="E61" s="8"/>
      <c r="F61" s="8"/>
      <c r="G61" s="9"/>
      <c r="H61" s="7"/>
      <c r="I61" s="8"/>
      <c r="J61" s="9"/>
      <c r="K61" s="7"/>
      <c r="L61" s="8"/>
      <c r="M61" s="8"/>
      <c r="N61" s="9">
        <v>2</v>
      </c>
      <c r="O61" s="7">
        <v>5</v>
      </c>
      <c r="P61" s="8"/>
      <c r="Q61" s="9">
        <v>1</v>
      </c>
      <c r="R61" s="7">
        <v>37</v>
      </c>
      <c r="S61" s="8"/>
      <c r="T61" s="9">
        <v>1</v>
      </c>
      <c r="U61" s="7"/>
      <c r="V61" s="8"/>
      <c r="W61" s="9"/>
    </row>
    <row r="62" spans="2:23" x14ac:dyDescent="0.2">
      <c r="B62" s="10" t="s">
        <v>13</v>
      </c>
      <c r="C62" s="11"/>
      <c r="D62" s="11"/>
      <c r="E62" s="11"/>
      <c r="F62" s="11"/>
      <c r="G62" s="12"/>
      <c r="H62" s="10">
        <v>1</v>
      </c>
      <c r="I62" s="11"/>
      <c r="J62" s="12"/>
      <c r="K62" s="10">
        <v>8</v>
      </c>
      <c r="L62" s="11"/>
      <c r="M62" s="11"/>
      <c r="N62" s="12">
        <v>1</v>
      </c>
      <c r="O62" s="10">
        <v>1</v>
      </c>
      <c r="P62" s="11"/>
      <c r="Q62" s="12"/>
      <c r="R62" s="10">
        <v>9</v>
      </c>
      <c r="S62" s="11"/>
      <c r="T62" s="12">
        <v>1</v>
      </c>
      <c r="U62" s="10"/>
      <c r="V62" s="11"/>
      <c r="W62" s="12"/>
    </row>
    <row r="64" spans="2:23" x14ac:dyDescent="0.2">
      <c r="B64" s="2"/>
      <c r="C64" s="3">
        <v>302</v>
      </c>
      <c r="D64" s="4"/>
      <c r="E64" s="4"/>
      <c r="F64" s="4"/>
      <c r="G64" s="5"/>
      <c r="H64" s="6">
        <v>302</v>
      </c>
      <c r="I64" s="4"/>
      <c r="J64" s="5"/>
      <c r="K64" s="6">
        <v>302</v>
      </c>
      <c r="L64" s="4"/>
      <c r="M64" s="4"/>
      <c r="N64" s="5"/>
      <c r="O64" s="6">
        <v>302</v>
      </c>
      <c r="P64" s="4"/>
      <c r="Q64" s="5"/>
      <c r="R64" s="6">
        <v>302</v>
      </c>
      <c r="S64" s="4"/>
      <c r="T64" s="5"/>
      <c r="U64" s="6">
        <v>302</v>
      </c>
      <c r="V64" s="4"/>
      <c r="W64" s="5"/>
    </row>
    <row r="65" spans="2:42" x14ac:dyDescent="0.2">
      <c r="B65" s="10"/>
      <c r="C65" s="47">
        <v>50</v>
      </c>
      <c r="D65" s="47">
        <v>172</v>
      </c>
      <c r="E65" s="47">
        <v>443</v>
      </c>
      <c r="F65" s="47">
        <v>444</v>
      </c>
      <c r="G65" s="48">
        <v>634</v>
      </c>
      <c r="H65" s="49"/>
      <c r="I65" s="47"/>
      <c r="J65" s="48"/>
      <c r="K65" s="49">
        <v>50</v>
      </c>
      <c r="L65" s="47"/>
      <c r="M65" s="47"/>
      <c r="N65" s="48">
        <v>444</v>
      </c>
      <c r="O65" s="49">
        <v>50</v>
      </c>
      <c r="P65" s="47"/>
      <c r="Q65" s="48">
        <v>44</v>
      </c>
      <c r="R65" s="49">
        <v>50</v>
      </c>
      <c r="S65" s="47"/>
      <c r="T65" s="48">
        <v>44</v>
      </c>
      <c r="U65" s="49">
        <v>50</v>
      </c>
      <c r="V65" s="47"/>
      <c r="W65" s="48">
        <v>44</v>
      </c>
    </row>
    <row r="66" spans="2:42" x14ac:dyDescent="0.2">
      <c r="B66" s="7" t="s">
        <v>23</v>
      </c>
      <c r="C66" s="8"/>
      <c r="D66" s="8"/>
      <c r="E66" s="8"/>
      <c r="F66" s="8"/>
      <c r="G66" s="9"/>
      <c r="H66" s="7"/>
      <c r="I66" s="8"/>
      <c r="J66" s="9"/>
      <c r="K66" s="7">
        <v>3</v>
      </c>
      <c r="L66" s="8"/>
      <c r="M66" s="8"/>
      <c r="N66" s="9">
        <v>1</v>
      </c>
      <c r="O66" s="7">
        <v>4</v>
      </c>
      <c r="P66" s="8"/>
      <c r="Q66" s="9">
        <v>1</v>
      </c>
      <c r="R66" s="7"/>
      <c r="S66" s="8"/>
      <c r="T66" s="9"/>
      <c r="U66" s="7"/>
      <c r="V66" s="8"/>
      <c r="W66" s="9"/>
    </row>
    <row r="67" spans="2:42" x14ac:dyDescent="0.2">
      <c r="B67" s="7" t="s">
        <v>11</v>
      </c>
      <c r="C67" s="8"/>
      <c r="D67" s="8"/>
      <c r="E67" s="8"/>
      <c r="F67" s="8"/>
      <c r="G67" s="9"/>
      <c r="H67" s="7"/>
      <c r="I67" s="8"/>
      <c r="J67" s="9"/>
      <c r="K67" s="7"/>
      <c r="L67" s="8"/>
      <c r="M67" s="8"/>
      <c r="N67" s="9">
        <v>1</v>
      </c>
      <c r="O67" s="7"/>
      <c r="P67" s="8"/>
      <c r="Q67" s="9"/>
      <c r="R67" s="7"/>
      <c r="S67" s="8"/>
      <c r="T67" s="9"/>
      <c r="U67" s="7"/>
      <c r="V67" s="8"/>
      <c r="W67" s="9"/>
    </row>
    <row r="68" spans="2:42" x14ac:dyDescent="0.2">
      <c r="B68" s="7" t="s">
        <v>12</v>
      </c>
      <c r="C68" s="8"/>
      <c r="D68" s="8"/>
      <c r="E68" s="8"/>
      <c r="F68" s="8"/>
      <c r="G68" s="9"/>
      <c r="H68" s="7"/>
      <c r="I68" s="8"/>
      <c r="J68" s="9"/>
      <c r="K68" s="7"/>
      <c r="L68" s="8"/>
      <c r="M68" s="8"/>
      <c r="N68" s="9"/>
      <c r="O68" s="7"/>
      <c r="P68" s="8"/>
      <c r="Q68" s="9"/>
      <c r="R68" s="7">
        <v>8</v>
      </c>
      <c r="S68" s="8"/>
      <c r="T68" s="9">
        <v>2</v>
      </c>
      <c r="U68" s="7"/>
      <c r="V68" s="8"/>
      <c r="W68" s="9"/>
      <c r="Y68" s="18" t="s">
        <v>27</v>
      </c>
    </row>
    <row r="69" spans="2:42" x14ac:dyDescent="0.2">
      <c r="B69" s="10" t="s">
        <v>13</v>
      </c>
      <c r="C69" s="11"/>
      <c r="D69" s="11"/>
      <c r="E69" s="11"/>
      <c r="F69" s="11"/>
      <c r="G69" s="12"/>
      <c r="H69" s="10"/>
      <c r="I69" s="11"/>
      <c r="J69" s="12"/>
      <c r="K69" s="10">
        <v>2</v>
      </c>
      <c r="L69" s="11"/>
      <c r="M69" s="11"/>
      <c r="N69" s="12"/>
      <c r="O69" s="10">
        <v>5</v>
      </c>
      <c r="P69" s="11"/>
      <c r="Q69" s="12">
        <v>3</v>
      </c>
      <c r="R69" s="10"/>
      <c r="S69" s="11"/>
      <c r="T69" s="12"/>
      <c r="U69" s="10"/>
      <c r="V69" s="11"/>
      <c r="W69" s="12"/>
      <c r="Y69" s="2"/>
      <c r="Z69" s="19"/>
      <c r="AA69" s="19"/>
      <c r="AB69" s="19" t="s">
        <v>5</v>
      </c>
      <c r="AC69" s="19" t="s">
        <v>6</v>
      </c>
      <c r="AD69" s="19" t="s">
        <v>7</v>
      </c>
      <c r="AE69" s="19" t="s">
        <v>8</v>
      </c>
      <c r="AF69" s="19" t="s">
        <v>9</v>
      </c>
      <c r="AG69" s="20" t="s">
        <v>10</v>
      </c>
    </row>
    <row r="70" spans="2:42" x14ac:dyDescent="0.2">
      <c r="Y70" s="25" t="s">
        <v>2</v>
      </c>
      <c r="Z70" s="26">
        <v>50</v>
      </c>
      <c r="AA70" s="19">
        <v>101</v>
      </c>
      <c r="AB70" s="19"/>
      <c r="AC70" s="19"/>
      <c r="AD70" s="19">
        <v>72</v>
      </c>
      <c r="AE70" s="19" t="s">
        <v>31</v>
      </c>
      <c r="AF70" s="19">
        <v>56</v>
      </c>
      <c r="AG70" s="20" t="s">
        <v>31</v>
      </c>
    </row>
    <row r="71" spans="2:42" x14ac:dyDescent="0.2">
      <c r="B71" s="2"/>
      <c r="C71" s="3">
        <v>303</v>
      </c>
      <c r="D71" s="4"/>
      <c r="E71" s="4"/>
      <c r="F71" s="4"/>
      <c r="G71" s="5"/>
      <c r="H71" s="6">
        <v>303</v>
      </c>
      <c r="I71" s="4"/>
      <c r="J71" s="5"/>
      <c r="K71" s="6">
        <v>303</v>
      </c>
      <c r="L71" s="4"/>
      <c r="M71" s="4"/>
      <c r="N71" s="5"/>
      <c r="O71" s="6">
        <v>303</v>
      </c>
      <c r="P71" s="4"/>
      <c r="Q71" s="5"/>
      <c r="R71" s="6">
        <v>303</v>
      </c>
      <c r="S71" s="4"/>
      <c r="T71" s="5"/>
      <c r="U71" s="6">
        <v>303</v>
      </c>
      <c r="V71" s="4"/>
      <c r="W71" s="5"/>
      <c r="Y71" s="21"/>
      <c r="Z71" s="22"/>
      <c r="AA71" s="13">
        <v>201</v>
      </c>
      <c r="AB71" s="8"/>
      <c r="AC71" s="8"/>
      <c r="AD71" s="8">
        <v>44</v>
      </c>
      <c r="AE71" s="8" t="s">
        <v>31</v>
      </c>
      <c r="AF71" s="8">
        <v>46</v>
      </c>
      <c r="AG71" s="9">
        <v>209</v>
      </c>
    </row>
    <row r="72" spans="2:42" x14ac:dyDescent="0.2">
      <c r="B72" s="10"/>
      <c r="C72" s="47">
        <v>50</v>
      </c>
      <c r="D72" s="47">
        <v>172</v>
      </c>
      <c r="E72" s="47">
        <v>443</v>
      </c>
      <c r="F72" s="47">
        <v>444</v>
      </c>
      <c r="G72" s="48">
        <v>634</v>
      </c>
      <c r="H72" s="49"/>
      <c r="I72" s="47"/>
      <c r="J72" s="48">
        <v>444</v>
      </c>
      <c r="K72" s="49"/>
      <c r="L72" s="47"/>
      <c r="M72" s="47"/>
      <c r="N72" s="48"/>
      <c r="O72" s="49"/>
      <c r="P72" s="47"/>
      <c r="Q72" s="48"/>
      <c r="R72" s="49"/>
      <c r="S72" s="47"/>
      <c r="T72" s="48"/>
      <c r="U72" s="49"/>
      <c r="V72" s="47"/>
      <c r="W72" s="48"/>
      <c r="Y72" s="21"/>
      <c r="Z72" s="22"/>
      <c r="AA72" s="8">
        <v>202</v>
      </c>
      <c r="AB72" s="8"/>
      <c r="AC72" s="8"/>
      <c r="AD72" s="8"/>
      <c r="AE72" s="13" t="s">
        <v>31</v>
      </c>
      <c r="AF72" s="8"/>
      <c r="AG72" s="9"/>
    </row>
    <row r="73" spans="2:42" x14ac:dyDescent="0.2">
      <c r="B73" s="7" t="s">
        <v>23</v>
      </c>
      <c r="C73" s="8"/>
      <c r="D73" s="8"/>
      <c r="E73" s="8"/>
      <c r="F73" s="8"/>
      <c r="G73" s="9"/>
      <c r="H73" s="7"/>
      <c r="I73" s="8"/>
      <c r="J73" s="9"/>
      <c r="K73" s="7"/>
      <c r="L73" s="8"/>
      <c r="M73" s="8"/>
      <c r="N73" s="9"/>
      <c r="O73" s="7"/>
      <c r="P73" s="8"/>
      <c r="Q73" s="9"/>
      <c r="R73" s="7"/>
      <c r="S73" s="8"/>
      <c r="T73" s="9"/>
      <c r="U73" s="7"/>
      <c r="V73" s="8"/>
      <c r="W73" s="9"/>
      <c r="Y73" s="21"/>
      <c r="Z73" s="22"/>
      <c r="AA73" s="14">
        <v>301</v>
      </c>
      <c r="AB73" s="14"/>
      <c r="AC73" s="14">
        <v>1</v>
      </c>
      <c r="AD73" s="14">
        <v>26</v>
      </c>
      <c r="AE73" s="14">
        <v>32</v>
      </c>
      <c r="AF73" s="14">
        <v>49</v>
      </c>
      <c r="AG73" s="23">
        <v>43</v>
      </c>
    </row>
    <row r="74" spans="2:42" x14ac:dyDescent="0.2">
      <c r="B74" s="7" t="s">
        <v>11</v>
      </c>
      <c r="C74" s="8"/>
      <c r="D74" s="8"/>
      <c r="E74" s="8"/>
      <c r="F74" s="8"/>
      <c r="G74" s="9"/>
      <c r="H74" s="7"/>
      <c r="I74" s="8"/>
      <c r="J74" s="9"/>
      <c r="K74" s="7"/>
      <c r="L74" s="8"/>
      <c r="M74" s="8"/>
      <c r="N74" s="9"/>
      <c r="O74" s="7"/>
      <c r="P74" s="8"/>
      <c r="Q74" s="9"/>
      <c r="R74" s="7"/>
      <c r="S74" s="8"/>
      <c r="T74" s="9"/>
      <c r="U74" s="7"/>
      <c r="V74" s="8"/>
      <c r="W74" s="9"/>
      <c r="Y74" s="21"/>
      <c r="Z74" s="22"/>
      <c r="AA74" s="8">
        <v>302</v>
      </c>
      <c r="AB74" s="8"/>
      <c r="AC74" s="8"/>
      <c r="AD74" s="8">
        <v>5</v>
      </c>
      <c r="AE74" s="8">
        <v>9</v>
      </c>
      <c r="AF74" s="8">
        <v>8</v>
      </c>
      <c r="AG74" s="9">
        <v>4</v>
      </c>
    </row>
    <row r="75" spans="2:42" x14ac:dyDescent="0.2">
      <c r="B75" s="7" t="s">
        <v>12</v>
      </c>
      <c r="C75" s="8"/>
      <c r="D75" s="8"/>
      <c r="E75" s="8"/>
      <c r="F75" s="8"/>
      <c r="G75" s="9"/>
      <c r="H75" s="7"/>
      <c r="I75" s="8"/>
      <c r="J75" s="9"/>
      <c r="K75" s="7"/>
      <c r="L75" s="8"/>
      <c r="M75" s="8"/>
      <c r="N75" s="9"/>
      <c r="O75" s="7"/>
      <c r="P75" s="8"/>
      <c r="Q75" s="9"/>
      <c r="R75" s="7"/>
      <c r="S75" s="8"/>
      <c r="T75" s="9"/>
      <c r="U75" s="7"/>
      <c r="V75" s="8"/>
      <c r="W75" s="9"/>
      <c r="Y75" s="21"/>
      <c r="Z75" s="22"/>
      <c r="AA75" s="8">
        <v>303</v>
      </c>
      <c r="AB75" s="8"/>
      <c r="AC75" s="8"/>
      <c r="AD75" s="8"/>
      <c r="AE75" s="8"/>
      <c r="AF75" s="8"/>
      <c r="AG75" s="9"/>
    </row>
    <row r="76" spans="2:42" x14ac:dyDescent="0.2">
      <c r="B76" s="10" t="s">
        <v>13</v>
      </c>
      <c r="C76" s="11"/>
      <c r="D76" s="11"/>
      <c r="E76" s="11"/>
      <c r="F76" s="11"/>
      <c r="G76" s="12"/>
      <c r="H76" s="10"/>
      <c r="I76" s="11"/>
      <c r="J76" s="12">
        <v>4</v>
      </c>
      <c r="K76" s="10"/>
      <c r="L76" s="11"/>
      <c r="M76" s="11"/>
      <c r="N76" s="12"/>
      <c r="O76" s="10"/>
      <c r="P76" s="11"/>
      <c r="Q76" s="12"/>
      <c r="R76" s="10"/>
      <c r="S76" s="11"/>
      <c r="T76" s="12"/>
      <c r="U76" s="10"/>
      <c r="V76" s="11"/>
      <c r="W76" s="12"/>
      <c r="Y76" s="21"/>
      <c r="Z76" s="22"/>
      <c r="AA76" s="8">
        <v>401</v>
      </c>
      <c r="AB76" s="8">
        <v>4</v>
      </c>
      <c r="AC76" s="8">
        <v>5</v>
      </c>
      <c r="AD76" s="8">
        <v>44</v>
      </c>
      <c r="AE76" s="8">
        <v>35</v>
      </c>
      <c r="AF76" s="8">
        <v>53</v>
      </c>
      <c r="AG76" s="9">
        <v>79</v>
      </c>
    </row>
    <row r="77" spans="2:42" x14ac:dyDescent="0.2">
      <c r="Y77" s="21"/>
      <c r="Z77" s="22"/>
      <c r="AA77" s="8">
        <v>501</v>
      </c>
      <c r="AB77" s="24">
        <v>11</v>
      </c>
      <c r="AC77" s="8">
        <v>44</v>
      </c>
      <c r="AD77" s="8" t="s">
        <v>31</v>
      </c>
      <c r="AE77" s="8">
        <v>44</v>
      </c>
      <c r="AF77" s="8">
        <v>26</v>
      </c>
      <c r="AG77" s="9">
        <v>9</v>
      </c>
    </row>
    <row r="78" spans="2:42" x14ac:dyDescent="0.2">
      <c r="B78" s="2"/>
      <c r="C78" s="3">
        <v>201</v>
      </c>
      <c r="D78" s="4"/>
      <c r="E78" s="4"/>
      <c r="F78" s="4"/>
      <c r="G78" s="5"/>
      <c r="H78" s="6">
        <v>201</v>
      </c>
      <c r="I78" s="4"/>
      <c r="J78" s="5"/>
      <c r="K78" s="6">
        <v>201</v>
      </c>
      <c r="L78" s="4"/>
      <c r="M78" s="4"/>
      <c r="N78" s="5"/>
      <c r="O78" s="6">
        <v>201</v>
      </c>
      <c r="P78" s="4"/>
      <c r="Q78" s="5"/>
      <c r="R78" s="6">
        <v>201</v>
      </c>
      <c r="S78" s="4"/>
      <c r="T78" s="5"/>
      <c r="U78" s="6">
        <v>201</v>
      </c>
      <c r="V78" s="4"/>
      <c r="W78" s="5"/>
      <c r="Y78" s="45"/>
      <c r="Z78" s="46"/>
      <c r="AA78" s="47" t="s">
        <v>14</v>
      </c>
      <c r="AB78" s="47">
        <f>SUM(AB70:AB77)</f>
        <v>15</v>
      </c>
      <c r="AC78" s="47">
        <f t="shared" ref="AC78:AG78" si="0">SUM(AC70:AC77)</f>
        <v>50</v>
      </c>
      <c r="AD78" s="47">
        <f t="shared" si="0"/>
        <v>191</v>
      </c>
      <c r="AE78" s="47">
        <f t="shared" si="0"/>
        <v>120</v>
      </c>
      <c r="AF78" s="47">
        <f t="shared" si="0"/>
        <v>238</v>
      </c>
      <c r="AG78" s="48">
        <f t="shared" si="0"/>
        <v>344</v>
      </c>
    </row>
    <row r="79" spans="2:42" x14ac:dyDescent="0.2">
      <c r="B79" s="10"/>
      <c r="C79" s="47">
        <v>50</v>
      </c>
      <c r="D79" s="47">
        <v>172</v>
      </c>
      <c r="E79" s="47">
        <v>443</v>
      </c>
      <c r="F79" s="47">
        <v>444</v>
      </c>
      <c r="G79" s="48">
        <v>634</v>
      </c>
      <c r="H79" s="49"/>
      <c r="I79" s="47"/>
      <c r="J79" s="48">
        <v>444</v>
      </c>
      <c r="K79" s="49">
        <v>50</v>
      </c>
      <c r="L79" s="47"/>
      <c r="M79" s="47">
        <v>443</v>
      </c>
      <c r="N79" s="48">
        <v>444</v>
      </c>
      <c r="O79" s="49">
        <v>50</v>
      </c>
      <c r="P79" s="47">
        <v>443</v>
      </c>
      <c r="Q79" s="48">
        <v>444</v>
      </c>
      <c r="R79" s="49">
        <v>50</v>
      </c>
      <c r="S79" s="47">
        <v>443</v>
      </c>
      <c r="T79" s="48">
        <v>444</v>
      </c>
      <c r="U79" s="49">
        <v>50</v>
      </c>
      <c r="V79" s="47">
        <v>443</v>
      </c>
      <c r="W79" s="48">
        <v>444</v>
      </c>
      <c r="Y79" s="25" t="s">
        <v>3</v>
      </c>
      <c r="Z79" s="26">
        <v>443</v>
      </c>
      <c r="AA79" s="19">
        <v>101</v>
      </c>
      <c r="AB79" s="19"/>
      <c r="AC79" s="19"/>
      <c r="AD79" s="19">
        <v>1</v>
      </c>
      <c r="AE79" s="19" t="s">
        <v>31</v>
      </c>
      <c r="AF79" s="19"/>
      <c r="AG79" s="20" t="s">
        <v>31</v>
      </c>
    </row>
    <row r="80" spans="2:42" x14ac:dyDescent="0.2">
      <c r="B80" s="7" t="s">
        <v>23</v>
      </c>
      <c r="C80" s="8"/>
      <c r="D80" s="8"/>
      <c r="E80" s="8"/>
      <c r="F80" s="8"/>
      <c r="G80" s="9"/>
      <c r="H80" s="7"/>
      <c r="I80" s="8"/>
      <c r="J80" s="9"/>
      <c r="K80" s="7">
        <v>25</v>
      </c>
      <c r="L80" s="8"/>
      <c r="M80" s="8"/>
      <c r="N80" s="8"/>
      <c r="O80" s="7" t="s">
        <v>31</v>
      </c>
      <c r="P80" s="8" t="s">
        <v>31</v>
      </c>
      <c r="Q80" s="9" t="s">
        <v>31</v>
      </c>
      <c r="R80" s="8"/>
      <c r="S80" s="8"/>
      <c r="T80" s="9"/>
      <c r="U80" s="7"/>
      <c r="V80" s="8"/>
      <c r="W80" s="9"/>
      <c r="Y80" s="21"/>
      <c r="Z80" s="22"/>
      <c r="AA80" s="13">
        <v>201</v>
      </c>
      <c r="AB80" s="8"/>
      <c r="AC80" s="8"/>
      <c r="AD80" s="8"/>
      <c r="AE80" s="8" t="s">
        <v>31</v>
      </c>
      <c r="AF80" s="8"/>
      <c r="AG80" s="9"/>
      <c r="AJ80" s="2" t="s">
        <v>28</v>
      </c>
      <c r="AK80" s="19"/>
      <c r="AL80" s="19"/>
      <c r="AM80" s="19"/>
      <c r="AN80" s="19"/>
      <c r="AO80" s="19"/>
      <c r="AP80" s="20"/>
    </row>
    <row r="81" spans="2:42" x14ac:dyDescent="0.2">
      <c r="B81" s="7" t="s">
        <v>11</v>
      </c>
      <c r="C81" s="8"/>
      <c r="D81" s="8"/>
      <c r="E81" s="8"/>
      <c r="F81" s="8"/>
      <c r="G81" s="9"/>
      <c r="H81" s="7"/>
      <c r="I81" s="8"/>
      <c r="J81" s="9"/>
      <c r="K81" s="7"/>
      <c r="L81" s="8"/>
      <c r="M81" s="8"/>
      <c r="N81" s="8"/>
      <c r="O81" s="7" t="s">
        <v>31</v>
      </c>
      <c r="P81" s="8" t="s">
        <v>31</v>
      </c>
      <c r="Q81" s="9" t="s">
        <v>31</v>
      </c>
      <c r="R81" s="8"/>
      <c r="S81" s="8"/>
      <c r="T81" s="9"/>
      <c r="U81" s="7"/>
      <c r="V81" s="8"/>
      <c r="W81" s="9"/>
      <c r="Y81" s="21"/>
      <c r="Z81" s="22"/>
      <c r="AA81" s="8">
        <v>202</v>
      </c>
      <c r="AB81" s="8"/>
      <c r="AC81" s="8"/>
      <c r="AD81" s="8"/>
      <c r="AE81" s="8" t="s">
        <v>31</v>
      </c>
      <c r="AF81" s="8"/>
      <c r="AG81" s="9"/>
      <c r="AJ81" s="7"/>
      <c r="AK81" s="8"/>
      <c r="AL81" s="8"/>
      <c r="AM81" s="8"/>
      <c r="AN81" s="8"/>
      <c r="AO81" s="8"/>
      <c r="AP81" s="9"/>
    </row>
    <row r="82" spans="2:42" x14ac:dyDescent="0.2">
      <c r="B82" s="7" t="s">
        <v>12</v>
      </c>
      <c r="C82" s="8"/>
      <c r="D82" s="8"/>
      <c r="E82" s="8"/>
      <c r="F82" s="8"/>
      <c r="G82" s="9"/>
      <c r="H82" s="7"/>
      <c r="I82" s="8"/>
      <c r="J82" s="9"/>
      <c r="K82" s="7">
        <v>13</v>
      </c>
      <c r="L82" s="8"/>
      <c r="M82" s="8"/>
      <c r="N82" s="8"/>
      <c r="O82" s="7" t="s">
        <v>31</v>
      </c>
      <c r="P82" s="8" t="s">
        <v>31</v>
      </c>
      <c r="Q82" s="9" t="s">
        <v>31</v>
      </c>
      <c r="R82" s="8">
        <v>28</v>
      </c>
      <c r="S82" s="8"/>
      <c r="T82" s="9"/>
      <c r="U82" s="7"/>
      <c r="V82" s="8"/>
      <c r="W82" s="9"/>
      <c r="Y82" s="21"/>
      <c r="Z82" s="22"/>
      <c r="AA82" s="13">
        <v>301</v>
      </c>
      <c r="AB82" s="13"/>
      <c r="AC82" s="13"/>
      <c r="AD82" s="13"/>
      <c r="AE82" s="13"/>
      <c r="AF82" s="13"/>
      <c r="AG82" s="27">
        <v>2</v>
      </c>
      <c r="AJ82" s="7"/>
      <c r="AK82" s="8"/>
      <c r="AL82" s="8"/>
      <c r="AM82" s="8"/>
      <c r="AN82" s="8"/>
      <c r="AO82" s="8"/>
      <c r="AP82" s="9"/>
    </row>
    <row r="83" spans="2:42" x14ac:dyDescent="0.2">
      <c r="B83" s="10" t="s">
        <v>13</v>
      </c>
      <c r="C83" s="11"/>
      <c r="D83" s="11"/>
      <c r="E83" s="11"/>
      <c r="F83" s="11"/>
      <c r="G83" s="12"/>
      <c r="H83" s="10"/>
      <c r="I83" s="11"/>
      <c r="J83" s="12"/>
      <c r="K83" s="10">
        <v>6</v>
      </c>
      <c r="L83" s="11"/>
      <c r="M83" s="11"/>
      <c r="N83" s="11"/>
      <c r="O83" s="10" t="s">
        <v>31</v>
      </c>
      <c r="P83" s="11" t="s">
        <v>31</v>
      </c>
      <c r="Q83" s="12" t="s">
        <v>31</v>
      </c>
      <c r="R83" s="11"/>
      <c r="S83" s="11"/>
      <c r="T83" s="12"/>
      <c r="U83" s="10"/>
      <c r="V83" s="11"/>
      <c r="W83" s="12"/>
      <c r="Y83" s="21"/>
      <c r="Z83" s="22"/>
      <c r="AA83" s="8">
        <v>302</v>
      </c>
      <c r="AB83" s="8"/>
      <c r="AC83" s="8"/>
      <c r="AD83" s="8"/>
      <c r="AE83" s="8"/>
      <c r="AF83" s="8"/>
      <c r="AG83" s="9"/>
      <c r="AJ83" s="15"/>
      <c r="AK83" s="14" t="s">
        <v>16</v>
      </c>
      <c r="AL83" s="14"/>
      <c r="AM83" s="14"/>
      <c r="AN83" s="14"/>
      <c r="AO83" s="14"/>
      <c r="AP83" s="23"/>
    </row>
    <row r="84" spans="2:42" x14ac:dyDescent="0.2">
      <c r="Y84" s="21"/>
      <c r="Z84" s="22"/>
      <c r="AA84" s="8">
        <v>303</v>
      </c>
      <c r="AB84" s="8"/>
      <c r="AC84" s="8"/>
      <c r="AD84" s="8"/>
      <c r="AE84" s="8"/>
      <c r="AF84" s="8"/>
      <c r="AG84" s="9"/>
      <c r="AJ84" s="15"/>
      <c r="AK84" s="14" t="s">
        <v>5</v>
      </c>
      <c r="AL84" s="14" t="s">
        <v>6</v>
      </c>
      <c r="AM84" s="14" t="s">
        <v>7</v>
      </c>
      <c r="AN84" s="14" t="s">
        <v>8</v>
      </c>
      <c r="AO84" s="14" t="s">
        <v>9</v>
      </c>
      <c r="AP84" s="23" t="s">
        <v>10</v>
      </c>
    </row>
    <row r="85" spans="2:42" x14ac:dyDescent="0.2">
      <c r="B85" s="2"/>
      <c r="C85" s="3">
        <v>202</v>
      </c>
      <c r="D85" s="4"/>
      <c r="E85" s="4"/>
      <c r="F85" s="4"/>
      <c r="G85" s="5"/>
      <c r="H85" s="6">
        <v>202</v>
      </c>
      <c r="I85" s="4"/>
      <c r="J85" s="5"/>
      <c r="K85" s="6">
        <v>202</v>
      </c>
      <c r="L85" s="4"/>
      <c r="M85" s="4"/>
      <c r="N85" s="5"/>
      <c r="O85" s="6">
        <v>202</v>
      </c>
      <c r="P85" s="4"/>
      <c r="Q85" s="5"/>
      <c r="R85" s="6">
        <v>202</v>
      </c>
      <c r="S85" s="4"/>
      <c r="T85" s="5"/>
      <c r="U85" s="6">
        <v>202</v>
      </c>
      <c r="V85" s="4"/>
      <c r="W85" s="5"/>
      <c r="Y85" s="21"/>
      <c r="Z85" s="22"/>
      <c r="AA85" s="8">
        <v>401</v>
      </c>
      <c r="AB85" s="8"/>
      <c r="AC85" s="8"/>
      <c r="AD85" s="8">
        <v>2</v>
      </c>
      <c r="AE85" s="8"/>
      <c r="AF85" s="8">
        <v>1</v>
      </c>
      <c r="AG85" s="9">
        <v>11</v>
      </c>
      <c r="AJ85" s="15" t="s">
        <v>17</v>
      </c>
      <c r="AK85" s="14">
        <v>0</v>
      </c>
      <c r="AL85" s="14">
        <v>1</v>
      </c>
      <c r="AM85" s="14">
        <v>26</v>
      </c>
      <c r="AN85" s="14">
        <v>15</v>
      </c>
      <c r="AO85" s="14">
        <v>32</v>
      </c>
      <c r="AP85" s="23">
        <v>42</v>
      </c>
    </row>
    <row r="86" spans="2:42" x14ac:dyDescent="0.2">
      <c r="B86" s="10"/>
      <c r="C86" s="47">
        <v>50</v>
      </c>
      <c r="D86" s="47">
        <v>172</v>
      </c>
      <c r="E86" s="47">
        <v>443</v>
      </c>
      <c r="F86" s="47">
        <v>444</v>
      </c>
      <c r="G86" s="48">
        <v>634</v>
      </c>
      <c r="H86" s="49"/>
      <c r="I86" s="47"/>
      <c r="J86" s="48">
        <v>444</v>
      </c>
      <c r="K86" s="49">
        <v>50</v>
      </c>
      <c r="L86" s="47"/>
      <c r="M86" s="47">
        <v>443</v>
      </c>
      <c r="N86" s="48">
        <v>444</v>
      </c>
      <c r="O86" s="49">
        <v>50</v>
      </c>
      <c r="P86" s="47">
        <v>443</v>
      </c>
      <c r="Q86" s="48">
        <v>444</v>
      </c>
      <c r="R86" s="49">
        <v>50</v>
      </c>
      <c r="S86" s="47">
        <v>443</v>
      </c>
      <c r="T86" s="48">
        <v>444</v>
      </c>
      <c r="U86" s="49">
        <v>50</v>
      </c>
      <c r="V86" s="47">
        <v>443</v>
      </c>
      <c r="W86" s="48">
        <v>444</v>
      </c>
      <c r="Y86" s="21"/>
      <c r="Z86" s="22"/>
      <c r="AA86" s="8">
        <v>501</v>
      </c>
      <c r="AB86" s="8">
        <v>1</v>
      </c>
      <c r="AC86" s="8">
        <v>1</v>
      </c>
      <c r="AD86" s="8" t="s">
        <v>31</v>
      </c>
      <c r="AE86" s="8"/>
      <c r="AF86" s="8"/>
      <c r="AG86" s="9">
        <v>2</v>
      </c>
      <c r="AJ86" s="15" t="s">
        <v>18</v>
      </c>
      <c r="AK86" s="14">
        <v>0</v>
      </c>
      <c r="AL86" s="14"/>
      <c r="AM86" s="14"/>
      <c r="AN86" s="14">
        <v>17</v>
      </c>
      <c r="AO86" s="14">
        <v>17</v>
      </c>
      <c r="AP86" s="23">
        <v>1</v>
      </c>
    </row>
    <row r="87" spans="2:42" x14ac:dyDescent="0.2">
      <c r="B87" s="7" t="s">
        <v>23</v>
      </c>
      <c r="C87" s="8"/>
      <c r="D87" s="8"/>
      <c r="E87" s="8"/>
      <c r="F87" s="8"/>
      <c r="G87" s="9"/>
      <c r="H87" s="7"/>
      <c r="I87" s="8"/>
      <c r="J87" s="9"/>
      <c r="K87" s="7"/>
      <c r="L87" s="8"/>
      <c r="M87" s="8"/>
      <c r="N87" s="8"/>
      <c r="O87" s="7" t="s">
        <v>31</v>
      </c>
      <c r="P87" s="8" t="s">
        <v>31</v>
      </c>
      <c r="Q87" s="9" t="s">
        <v>31</v>
      </c>
      <c r="R87" s="8"/>
      <c r="S87" s="8"/>
      <c r="T87" s="9"/>
      <c r="U87" s="7"/>
      <c r="V87" s="8"/>
      <c r="W87" s="9"/>
      <c r="Y87" s="45"/>
      <c r="Z87" s="46"/>
      <c r="AA87" s="47" t="s">
        <v>15</v>
      </c>
      <c r="AB87" s="47">
        <f>SUM(AB79:AB86)</f>
        <v>1</v>
      </c>
      <c r="AC87" s="47">
        <f t="shared" ref="AC87:AG87" si="1">SUM(AC79:AC86)</f>
        <v>1</v>
      </c>
      <c r="AD87" s="47">
        <f t="shared" si="1"/>
        <v>3</v>
      </c>
      <c r="AE87" s="47">
        <f t="shared" si="1"/>
        <v>0</v>
      </c>
      <c r="AF87" s="47">
        <f t="shared" si="1"/>
        <v>1</v>
      </c>
      <c r="AG87" s="48">
        <f t="shared" si="1"/>
        <v>15</v>
      </c>
      <c r="AJ87" s="15" t="s">
        <v>19</v>
      </c>
      <c r="AK87" s="14">
        <v>0</v>
      </c>
      <c r="AL87" s="14"/>
      <c r="AM87" s="14"/>
      <c r="AN87" s="14">
        <v>1</v>
      </c>
      <c r="AO87" s="14">
        <v>9</v>
      </c>
      <c r="AP87" s="23">
        <v>1</v>
      </c>
    </row>
    <row r="88" spans="2:42" x14ac:dyDescent="0.2">
      <c r="B88" s="7" t="s">
        <v>11</v>
      </c>
      <c r="C88" s="8"/>
      <c r="D88" s="8"/>
      <c r="E88" s="8"/>
      <c r="F88" s="8"/>
      <c r="G88" s="9"/>
      <c r="H88" s="7"/>
      <c r="I88" s="8"/>
      <c r="J88" s="9"/>
      <c r="K88" s="7"/>
      <c r="L88" s="8"/>
      <c r="M88" s="8"/>
      <c r="N88" s="8"/>
      <c r="O88" s="7" t="s">
        <v>31</v>
      </c>
      <c r="P88" s="8" t="s">
        <v>31</v>
      </c>
      <c r="Q88" s="9" t="s">
        <v>31</v>
      </c>
      <c r="R88" s="8"/>
      <c r="S88" s="8"/>
      <c r="T88" s="9"/>
      <c r="U88" s="7"/>
      <c r="V88" s="8"/>
      <c r="W88" s="9"/>
      <c r="Y88" s="25" t="s">
        <v>4</v>
      </c>
      <c r="Z88" s="26">
        <v>444</v>
      </c>
      <c r="AA88" s="19">
        <v>101</v>
      </c>
      <c r="AB88" s="19"/>
      <c r="AC88" s="19">
        <v>1</v>
      </c>
      <c r="AD88" s="19">
        <v>13</v>
      </c>
      <c r="AE88" s="19" t="s">
        <v>31</v>
      </c>
      <c r="AF88" s="19">
        <v>10</v>
      </c>
      <c r="AG88" s="20" t="s">
        <v>31</v>
      </c>
      <c r="AJ88" s="15" t="s">
        <v>20</v>
      </c>
      <c r="AK88" s="14">
        <v>0</v>
      </c>
      <c r="AL88" s="14"/>
      <c r="AM88" s="14"/>
      <c r="AN88" s="14"/>
      <c r="AO88" s="14">
        <v>5</v>
      </c>
      <c r="AP88" s="23">
        <v>37</v>
      </c>
    </row>
    <row r="89" spans="2:42" x14ac:dyDescent="0.2">
      <c r="B89" s="7" t="s">
        <v>12</v>
      </c>
      <c r="C89" s="8"/>
      <c r="D89" s="8"/>
      <c r="E89" s="8"/>
      <c r="F89" s="8"/>
      <c r="G89" s="9"/>
      <c r="H89" s="7"/>
      <c r="I89" s="8"/>
      <c r="J89" s="9"/>
      <c r="K89" s="7"/>
      <c r="L89" s="8"/>
      <c r="M89" s="8"/>
      <c r="N89" s="8"/>
      <c r="O89" s="7" t="s">
        <v>31</v>
      </c>
      <c r="P89" s="8" t="s">
        <v>31</v>
      </c>
      <c r="Q89" s="9" t="s">
        <v>31</v>
      </c>
      <c r="R89" s="8"/>
      <c r="S89" s="8"/>
      <c r="T89" s="9"/>
      <c r="U89" s="7"/>
      <c r="V89" s="8"/>
      <c r="W89" s="9"/>
      <c r="Y89" s="7"/>
      <c r="Z89" s="8"/>
      <c r="AA89" s="13">
        <v>201</v>
      </c>
      <c r="AB89" s="8"/>
      <c r="AC89" s="8"/>
      <c r="AD89" s="8"/>
      <c r="AE89" s="8" t="s">
        <v>31</v>
      </c>
      <c r="AF89" s="8"/>
      <c r="AG89" s="9">
        <v>17</v>
      </c>
      <c r="AJ89" s="17" t="s">
        <v>21</v>
      </c>
      <c r="AK89" s="16">
        <v>0</v>
      </c>
      <c r="AL89" s="16"/>
      <c r="AM89" s="16">
        <v>1</v>
      </c>
      <c r="AN89" s="16">
        <v>8</v>
      </c>
      <c r="AO89" s="16">
        <v>1</v>
      </c>
      <c r="AP89" s="29">
        <v>9</v>
      </c>
    </row>
    <row r="90" spans="2:42" x14ac:dyDescent="0.2">
      <c r="B90" s="10" t="s">
        <v>13</v>
      </c>
      <c r="C90" s="11"/>
      <c r="D90" s="11"/>
      <c r="E90" s="11"/>
      <c r="F90" s="11"/>
      <c r="G90" s="12"/>
      <c r="H90" s="10"/>
      <c r="I90" s="11"/>
      <c r="J90" s="12"/>
      <c r="K90" s="10"/>
      <c r="L90" s="11"/>
      <c r="M90" s="11"/>
      <c r="N90" s="11">
        <v>7</v>
      </c>
      <c r="O90" s="10" t="s">
        <v>31</v>
      </c>
      <c r="P90" s="11" t="s">
        <v>31</v>
      </c>
      <c r="Q90" s="12" t="s">
        <v>31</v>
      </c>
      <c r="R90" s="11"/>
      <c r="S90" s="11"/>
      <c r="T90" s="12"/>
      <c r="U90" s="10"/>
      <c r="V90" s="11"/>
      <c r="W90" s="12"/>
      <c r="Y90" s="7"/>
      <c r="Z90" s="8"/>
      <c r="AA90" s="8">
        <v>202</v>
      </c>
      <c r="AB90" s="8"/>
      <c r="AC90" s="8"/>
      <c r="AD90" s="8">
        <v>7</v>
      </c>
      <c r="AE90" s="8" t="s">
        <v>31</v>
      </c>
      <c r="AF90" s="8"/>
      <c r="AG90" s="9"/>
    </row>
    <row r="91" spans="2:42" x14ac:dyDescent="0.2">
      <c r="Y91" s="7"/>
      <c r="Z91" s="8"/>
      <c r="AA91" s="13">
        <v>301</v>
      </c>
      <c r="AB91" s="13"/>
      <c r="AC91" s="13"/>
      <c r="AD91" s="13">
        <v>4</v>
      </c>
      <c r="AE91" s="13">
        <v>3</v>
      </c>
      <c r="AF91" s="13">
        <v>2</v>
      </c>
      <c r="AG91" s="27">
        <v>43</v>
      </c>
    </row>
    <row r="92" spans="2:42" x14ac:dyDescent="0.2">
      <c r="B92" s="2"/>
      <c r="C92" s="3">
        <v>101</v>
      </c>
      <c r="D92" s="4"/>
      <c r="E92" s="4"/>
      <c r="F92" s="4"/>
      <c r="G92" s="5"/>
      <c r="H92" s="6">
        <v>101</v>
      </c>
      <c r="I92" s="4"/>
      <c r="J92" s="5"/>
      <c r="K92" s="6">
        <v>101</v>
      </c>
      <c r="L92" s="4"/>
      <c r="M92" s="4"/>
      <c r="N92" s="5"/>
      <c r="O92" s="6">
        <v>101</v>
      </c>
      <c r="P92" s="4"/>
      <c r="Q92" s="5"/>
      <c r="R92" s="6">
        <v>101</v>
      </c>
      <c r="S92" s="4"/>
      <c r="T92" s="5"/>
      <c r="U92" s="6">
        <v>101</v>
      </c>
      <c r="V92" s="4"/>
      <c r="W92" s="5"/>
      <c r="Y92" s="7"/>
      <c r="Z92" s="8"/>
      <c r="AA92" s="13">
        <v>302</v>
      </c>
      <c r="AB92" s="13"/>
      <c r="AC92" s="13"/>
      <c r="AD92" s="13">
        <v>2</v>
      </c>
      <c r="AE92" s="13">
        <v>4</v>
      </c>
      <c r="AF92" s="13">
        <v>2</v>
      </c>
      <c r="AG92" s="27">
        <v>2</v>
      </c>
    </row>
    <row r="93" spans="2:42" x14ac:dyDescent="0.2">
      <c r="B93" s="10"/>
      <c r="C93" s="47">
        <v>50</v>
      </c>
      <c r="D93" s="47">
        <v>172</v>
      </c>
      <c r="E93" s="47">
        <v>443</v>
      </c>
      <c r="F93" s="47">
        <v>444</v>
      </c>
      <c r="G93" s="48">
        <v>634</v>
      </c>
      <c r="H93" s="49"/>
      <c r="I93" s="47"/>
      <c r="J93" s="48">
        <v>444</v>
      </c>
      <c r="K93" s="49">
        <v>50</v>
      </c>
      <c r="L93" s="47"/>
      <c r="M93" s="47">
        <v>443</v>
      </c>
      <c r="N93" s="48">
        <v>444</v>
      </c>
      <c r="O93" s="49">
        <v>50</v>
      </c>
      <c r="P93" s="47">
        <v>443</v>
      </c>
      <c r="Q93" s="48">
        <v>444</v>
      </c>
      <c r="R93" s="49">
        <v>50</v>
      </c>
      <c r="S93" s="47">
        <v>443</v>
      </c>
      <c r="T93" s="48">
        <v>444</v>
      </c>
      <c r="U93" s="49">
        <v>50</v>
      </c>
      <c r="V93" s="47">
        <v>443</v>
      </c>
      <c r="W93" s="48">
        <v>444</v>
      </c>
      <c r="Y93" s="7"/>
      <c r="Z93" s="8"/>
      <c r="AA93" s="8">
        <v>303</v>
      </c>
      <c r="AB93" s="8"/>
      <c r="AC93" s="8">
        <v>4</v>
      </c>
      <c r="AD93" s="8"/>
      <c r="AE93" s="8"/>
      <c r="AF93" s="8"/>
      <c r="AG93" s="9"/>
    </row>
    <row r="94" spans="2:42" x14ac:dyDescent="0.2">
      <c r="B94" s="7" t="s">
        <v>23</v>
      </c>
      <c r="C94" s="8"/>
      <c r="D94" s="8"/>
      <c r="E94" s="8"/>
      <c r="F94" s="8"/>
      <c r="G94" s="9"/>
      <c r="H94" s="7"/>
      <c r="I94" s="8"/>
      <c r="J94" s="9">
        <v>1</v>
      </c>
      <c r="K94" s="7">
        <v>27</v>
      </c>
      <c r="L94" s="8"/>
      <c r="M94" s="8"/>
      <c r="N94" s="8">
        <v>4</v>
      </c>
      <c r="O94" s="7" t="s">
        <v>31</v>
      </c>
      <c r="P94" s="8" t="s">
        <v>31</v>
      </c>
      <c r="Q94" s="9" t="s">
        <v>31</v>
      </c>
      <c r="R94" s="8"/>
      <c r="S94" s="8"/>
      <c r="T94" s="8"/>
      <c r="U94" s="7" t="s">
        <v>31</v>
      </c>
      <c r="V94" s="8" t="s">
        <v>31</v>
      </c>
      <c r="W94" s="9" t="s">
        <v>31</v>
      </c>
      <c r="Y94" s="7"/>
      <c r="Z94" s="8"/>
      <c r="AA94" s="8">
        <v>401</v>
      </c>
      <c r="AB94" s="8">
        <v>1</v>
      </c>
      <c r="AC94" s="8">
        <v>25</v>
      </c>
      <c r="AD94" s="8">
        <v>58</v>
      </c>
      <c r="AE94" s="8">
        <v>40</v>
      </c>
      <c r="AF94" s="8">
        <v>33</v>
      </c>
      <c r="AG94" s="9">
        <v>85</v>
      </c>
    </row>
    <row r="95" spans="2:42" x14ac:dyDescent="0.2">
      <c r="B95" s="7" t="s">
        <v>11</v>
      </c>
      <c r="C95" s="8"/>
      <c r="D95" s="8"/>
      <c r="E95" s="8"/>
      <c r="F95" s="8"/>
      <c r="G95" s="9"/>
      <c r="H95" s="7"/>
      <c r="I95" s="8"/>
      <c r="J95" s="9"/>
      <c r="K95" s="7">
        <v>31</v>
      </c>
      <c r="L95" s="8"/>
      <c r="M95" s="8"/>
      <c r="N95" s="8">
        <v>3</v>
      </c>
      <c r="O95" s="7" t="s">
        <v>31</v>
      </c>
      <c r="P95" s="8" t="s">
        <v>31</v>
      </c>
      <c r="Q95" s="9" t="s">
        <v>31</v>
      </c>
      <c r="R95" s="8"/>
      <c r="S95" s="8"/>
      <c r="T95" s="8"/>
      <c r="U95" s="7" t="s">
        <v>31</v>
      </c>
      <c r="V95" s="8" t="s">
        <v>31</v>
      </c>
      <c r="W95" s="9" t="s">
        <v>31</v>
      </c>
      <c r="Y95" s="7"/>
      <c r="Z95" s="8"/>
      <c r="AA95" s="8">
        <v>501</v>
      </c>
      <c r="AB95" s="8">
        <v>4</v>
      </c>
      <c r="AC95" s="8">
        <v>29</v>
      </c>
      <c r="AD95" s="8" t="s">
        <v>31</v>
      </c>
      <c r="AE95" s="8">
        <v>61</v>
      </c>
      <c r="AF95" s="8">
        <v>9</v>
      </c>
      <c r="AG95" s="9">
        <v>18</v>
      </c>
    </row>
    <row r="96" spans="2:42" x14ac:dyDescent="0.2">
      <c r="B96" s="7" t="s">
        <v>12</v>
      </c>
      <c r="C96" s="8"/>
      <c r="D96" s="8"/>
      <c r="E96" s="8"/>
      <c r="F96" s="8"/>
      <c r="G96" s="9"/>
      <c r="H96" s="7"/>
      <c r="I96" s="8"/>
      <c r="J96" s="9"/>
      <c r="K96" s="7">
        <v>2</v>
      </c>
      <c r="L96" s="8"/>
      <c r="M96" s="8"/>
      <c r="N96" s="8">
        <v>1</v>
      </c>
      <c r="O96" s="7" t="s">
        <v>31</v>
      </c>
      <c r="P96" s="8" t="s">
        <v>31</v>
      </c>
      <c r="Q96" s="9" t="s">
        <v>31</v>
      </c>
      <c r="R96" s="8"/>
      <c r="S96" s="8"/>
      <c r="T96" s="8"/>
      <c r="U96" s="7" t="s">
        <v>31</v>
      </c>
      <c r="V96" s="8" t="s">
        <v>31</v>
      </c>
      <c r="W96" s="9" t="s">
        <v>31</v>
      </c>
      <c r="Y96" s="49"/>
      <c r="Z96" s="47"/>
      <c r="AA96" s="47" t="s">
        <v>15</v>
      </c>
      <c r="AB96" s="47">
        <f>SUM(AB88:AB95)</f>
        <v>5</v>
      </c>
      <c r="AC96" s="47">
        <f t="shared" ref="AC96:AG96" si="2">SUM(AC88:AC95)</f>
        <v>59</v>
      </c>
      <c r="AD96" s="47">
        <f t="shared" si="2"/>
        <v>84</v>
      </c>
      <c r="AE96" s="47">
        <f t="shared" si="2"/>
        <v>108</v>
      </c>
      <c r="AF96" s="47">
        <f t="shared" si="2"/>
        <v>56</v>
      </c>
      <c r="AG96" s="48">
        <f t="shared" si="2"/>
        <v>165</v>
      </c>
    </row>
    <row r="97" spans="1:47" x14ac:dyDescent="0.2">
      <c r="B97" s="10" t="s">
        <v>13</v>
      </c>
      <c r="C97" s="11"/>
      <c r="D97" s="11"/>
      <c r="E97" s="11"/>
      <c r="F97" s="11"/>
      <c r="G97" s="12"/>
      <c r="H97" s="10"/>
      <c r="I97" s="11"/>
      <c r="J97" s="12"/>
      <c r="K97" s="10">
        <v>12</v>
      </c>
      <c r="L97" s="11"/>
      <c r="M97" s="11">
        <v>1</v>
      </c>
      <c r="N97" s="11">
        <v>5</v>
      </c>
      <c r="O97" s="10" t="s">
        <v>31</v>
      </c>
      <c r="P97" s="11" t="s">
        <v>31</v>
      </c>
      <c r="Q97" s="12" t="s">
        <v>31</v>
      </c>
      <c r="R97" s="11"/>
      <c r="S97" s="11"/>
      <c r="T97" s="11"/>
      <c r="U97" s="10" t="s">
        <v>31</v>
      </c>
      <c r="V97" s="11" t="s">
        <v>31</v>
      </c>
      <c r="W97" s="12" t="s">
        <v>31</v>
      </c>
    </row>
    <row r="98" spans="1:47" x14ac:dyDescent="0.2">
      <c r="Y98" s="50"/>
      <c r="Z98" s="51"/>
      <c r="AA98" s="51" t="s">
        <v>22</v>
      </c>
      <c r="AB98" s="51">
        <f>AB96+AB87+AB78</f>
        <v>21</v>
      </c>
      <c r="AC98" s="51">
        <f t="shared" ref="AC98:AG98" si="3">AC96+AC87+AC78</f>
        <v>110</v>
      </c>
      <c r="AD98" s="51">
        <f t="shared" si="3"/>
        <v>278</v>
      </c>
      <c r="AE98" s="51">
        <f t="shared" si="3"/>
        <v>228</v>
      </c>
      <c r="AF98" s="51">
        <f t="shared" si="3"/>
        <v>295</v>
      </c>
      <c r="AG98" s="52">
        <f t="shared" si="3"/>
        <v>524</v>
      </c>
    </row>
    <row r="100" spans="1:47" x14ac:dyDescent="0.2">
      <c r="E100" t="s">
        <v>38</v>
      </c>
      <c r="L100" t="s">
        <v>38</v>
      </c>
      <c r="S100" t="s">
        <v>38</v>
      </c>
      <c r="Z100" s="18" t="s">
        <v>29</v>
      </c>
    </row>
    <row r="101" spans="1:47" x14ac:dyDescent="0.2">
      <c r="E101" t="s">
        <v>2</v>
      </c>
      <c r="L101" t="s">
        <v>3</v>
      </c>
      <c r="S101" t="s">
        <v>4</v>
      </c>
    </row>
    <row r="102" spans="1:47" x14ac:dyDescent="0.2">
      <c r="AA102" t="s">
        <v>2</v>
      </c>
      <c r="AH102" t="s">
        <v>3</v>
      </c>
      <c r="AO102" t="s">
        <v>4</v>
      </c>
    </row>
    <row r="103" spans="1:47" x14ac:dyDescent="0.2">
      <c r="E103" s="56" t="s">
        <v>32</v>
      </c>
      <c r="F103" s="58" t="s">
        <v>33</v>
      </c>
      <c r="G103" s="56" t="s">
        <v>34</v>
      </c>
      <c r="H103" s="58" t="s">
        <v>35</v>
      </c>
      <c r="I103" t="s">
        <v>39</v>
      </c>
      <c r="J103" t="s">
        <v>37</v>
      </c>
      <c r="L103" s="56" t="s">
        <v>32</v>
      </c>
      <c r="M103" s="58" t="s">
        <v>33</v>
      </c>
      <c r="N103" s="56" t="s">
        <v>34</v>
      </c>
      <c r="O103" s="58" t="s">
        <v>35</v>
      </c>
      <c r="S103" s="56" t="s">
        <v>32</v>
      </c>
      <c r="T103" s="58" t="s">
        <v>33</v>
      </c>
      <c r="U103" s="56" t="s">
        <v>34</v>
      </c>
      <c r="V103" s="58" t="s">
        <v>35</v>
      </c>
      <c r="W103" t="s">
        <v>39</v>
      </c>
      <c r="X103" t="s">
        <v>37</v>
      </c>
      <c r="AA103" t="s">
        <v>5</v>
      </c>
      <c r="AB103" t="s">
        <v>6</v>
      </c>
      <c r="AC103" t="s">
        <v>7</v>
      </c>
      <c r="AD103" t="s">
        <v>8</v>
      </c>
      <c r="AE103" t="s">
        <v>9</v>
      </c>
      <c r="AF103" t="s">
        <v>10</v>
      </c>
      <c r="AH103" t="s">
        <v>5</v>
      </c>
      <c r="AI103" t="s">
        <v>6</v>
      </c>
      <c r="AJ103" t="s">
        <v>7</v>
      </c>
      <c r="AK103" t="s">
        <v>8</v>
      </c>
      <c r="AL103" t="s">
        <v>9</v>
      </c>
      <c r="AM103" t="s">
        <v>10</v>
      </c>
      <c r="AO103" t="s">
        <v>5</v>
      </c>
      <c r="AP103" t="s">
        <v>6</v>
      </c>
      <c r="AQ103" t="s">
        <v>7</v>
      </c>
      <c r="AR103" t="s">
        <v>8</v>
      </c>
      <c r="AS103" t="s">
        <v>9</v>
      </c>
      <c r="AT103" t="s">
        <v>10</v>
      </c>
    </row>
    <row r="104" spans="1:47" x14ac:dyDescent="0.2">
      <c r="E104" s="56"/>
      <c r="F104" s="58"/>
      <c r="G104" s="56"/>
      <c r="H104" s="58"/>
      <c r="L104" s="56"/>
      <c r="M104" s="58"/>
      <c r="N104" s="56"/>
      <c r="O104" s="58"/>
      <c r="S104" s="56"/>
      <c r="T104" s="58"/>
      <c r="U104" s="56"/>
      <c r="V104" s="58"/>
      <c r="Z104" s="2"/>
      <c r="AA104" s="3">
        <v>501</v>
      </c>
      <c r="AB104" s="6">
        <v>501</v>
      </c>
      <c r="AC104" s="6">
        <v>501</v>
      </c>
      <c r="AD104" s="6">
        <v>501</v>
      </c>
      <c r="AE104" s="6">
        <v>501</v>
      </c>
      <c r="AF104" s="42">
        <v>501</v>
      </c>
      <c r="AH104" s="42">
        <v>501</v>
      </c>
      <c r="AI104" s="42">
        <v>501</v>
      </c>
      <c r="AJ104" s="42">
        <v>501</v>
      </c>
      <c r="AK104" s="42">
        <v>501</v>
      </c>
      <c r="AL104" s="42">
        <v>501</v>
      </c>
      <c r="AM104" s="41">
        <v>501</v>
      </c>
      <c r="AO104" s="6">
        <v>501</v>
      </c>
      <c r="AP104" s="42">
        <v>501</v>
      </c>
      <c r="AQ104" s="6">
        <v>501</v>
      </c>
      <c r="AR104" s="6">
        <v>501</v>
      </c>
      <c r="AS104" s="6">
        <v>501</v>
      </c>
      <c r="AT104" s="42">
        <v>501</v>
      </c>
    </row>
    <row r="105" spans="1:47" x14ac:dyDescent="0.2">
      <c r="A105">
        <v>501</v>
      </c>
      <c r="B105" t="s">
        <v>30</v>
      </c>
      <c r="E105" s="57">
        <f>AA105/AA$105*100</f>
        <v>100</v>
      </c>
      <c r="F105" s="59" t="s">
        <v>31</v>
      </c>
      <c r="G105" s="57" t="s">
        <v>31</v>
      </c>
      <c r="H105" s="59">
        <f t="shared" ref="H105:H109" si="4">AD105/AD$105*100</f>
        <v>100</v>
      </c>
      <c r="I105" s="55">
        <f>AVERAGE(G105,E105)</f>
        <v>100</v>
      </c>
      <c r="J105" s="55">
        <f>AVERAGE(H105,F105)</f>
        <v>100</v>
      </c>
      <c r="K105" s="55"/>
      <c r="L105" s="57">
        <f>AH105/AH$105*100</f>
        <v>100</v>
      </c>
      <c r="M105" s="59" t="s">
        <v>31</v>
      </c>
      <c r="N105" s="57" t="s">
        <v>31</v>
      </c>
      <c r="O105" s="59" t="e">
        <f t="shared" ref="O105:O109" si="5">AK105/AK$105*100</f>
        <v>#DIV/0!</v>
      </c>
      <c r="P105" s="55"/>
      <c r="Q105" s="55"/>
      <c r="R105" s="55"/>
      <c r="S105" s="57">
        <f>AO105/AO$105*100</f>
        <v>100</v>
      </c>
      <c r="T105" s="59" t="s">
        <v>31</v>
      </c>
      <c r="U105" s="57" t="s">
        <v>31</v>
      </c>
      <c r="V105" s="59">
        <f t="shared" ref="V105:V109" si="6">AR105/AR$105*100</f>
        <v>100</v>
      </c>
      <c r="W105" s="55">
        <f>AVERAGE(U105,S105)</f>
        <v>100</v>
      </c>
      <c r="X105" s="55">
        <f>AVERAGE(V105,T105)</f>
        <v>100</v>
      </c>
      <c r="Z105" s="7" t="s">
        <v>30</v>
      </c>
      <c r="AA105" s="9">
        <f>SUM(AA106:AA109)</f>
        <v>11</v>
      </c>
      <c r="AB105" s="9">
        <f>SUM(AB106:AB109)</f>
        <v>44</v>
      </c>
      <c r="AC105" s="60"/>
      <c r="AD105" s="9">
        <f>SUM(AD106:AD109)</f>
        <v>44</v>
      </c>
      <c r="AE105" s="9">
        <f>SUM(AE106:AE109)</f>
        <v>26</v>
      </c>
      <c r="AF105" s="33">
        <f>AG77</f>
        <v>9</v>
      </c>
      <c r="AG105">
        <f>SUM(AA105:AE105)</f>
        <v>125</v>
      </c>
      <c r="AH105" s="33">
        <f>SUM(AH106:AH109)</f>
        <v>1</v>
      </c>
      <c r="AI105" s="33">
        <f>SUM(AI106:AI109)</f>
        <v>1</v>
      </c>
      <c r="AJ105" s="61"/>
      <c r="AK105" s="33">
        <f>SUM(AK106:AK109)</f>
        <v>0</v>
      </c>
      <c r="AL105" s="33">
        <f>SUM(AL106:AL109)</f>
        <v>0</v>
      </c>
      <c r="AM105" s="9">
        <f>AG86</f>
        <v>2</v>
      </c>
      <c r="AN105">
        <f>SUM(AH105:AM105)</f>
        <v>4</v>
      </c>
      <c r="AO105" s="33">
        <f>SUM(AO106:AO109)</f>
        <v>4</v>
      </c>
      <c r="AP105" s="9">
        <f>SUM(AP106:AP109)</f>
        <v>29</v>
      </c>
      <c r="AQ105" s="60"/>
      <c r="AR105" s="9">
        <f>SUM(AR106:AR109)</f>
        <v>61</v>
      </c>
      <c r="AS105" s="9">
        <f>SUM(AS106:AS109)</f>
        <v>9</v>
      </c>
      <c r="AT105" s="33">
        <v>18</v>
      </c>
      <c r="AU105">
        <f>SUM(AO105:AS105)</f>
        <v>103</v>
      </c>
    </row>
    <row r="106" spans="1:47" x14ac:dyDescent="0.2">
      <c r="B106" t="s">
        <v>23</v>
      </c>
      <c r="E106" s="57">
        <f t="shared" ref="E106:E109" si="7">AA106/AA$105*100</f>
        <v>36.363636363636367</v>
      </c>
      <c r="F106" s="59" t="s">
        <v>31</v>
      </c>
      <c r="G106" s="57" t="s">
        <v>31</v>
      </c>
      <c r="H106" s="59">
        <f t="shared" si="4"/>
        <v>18.181818181818183</v>
      </c>
      <c r="I106" s="55">
        <f t="shared" ref="I106:I158" si="8">AVERAGE(G106,E106)</f>
        <v>36.363636363636367</v>
      </c>
      <c r="J106" s="55">
        <f t="shared" ref="J106:J158" si="9">AVERAGE(H106,F106)</f>
        <v>18.181818181818183</v>
      </c>
      <c r="K106" s="55"/>
      <c r="L106" s="57">
        <f t="shared" ref="L106:L109" si="10">AH106/AH$105*100</f>
        <v>0</v>
      </c>
      <c r="M106" s="59" t="s">
        <v>31</v>
      </c>
      <c r="N106" s="57" t="s">
        <v>31</v>
      </c>
      <c r="O106" s="59" t="e">
        <f t="shared" si="5"/>
        <v>#DIV/0!</v>
      </c>
      <c r="P106" s="55"/>
      <c r="Q106" s="55"/>
      <c r="R106" s="55"/>
      <c r="S106" s="57">
        <f t="shared" ref="S106:S109" si="11">AO106/AO$105*100</f>
        <v>0</v>
      </c>
      <c r="T106" s="59" t="s">
        <v>31</v>
      </c>
      <c r="U106" s="57" t="s">
        <v>31</v>
      </c>
      <c r="V106" s="59">
        <f t="shared" si="6"/>
        <v>3.278688524590164</v>
      </c>
      <c r="W106" s="55">
        <f t="shared" ref="W106:W158" si="12">AVERAGE(U106,S106)</f>
        <v>0</v>
      </c>
      <c r="X106" s="55">
        <f t="shared" ref="X106:X158" si="13">AVERAGE(V106,T106)</f>
        <v>3.278688524590164</v>
      </c>
      <c r="Z106" s="7" t="s">
        <v>23</v>
      </c>
      <c r="AA106" s="8">
        <v>4</v>
      </c>
      <c r="AB106" s="7">
        <v>3</v>
      </c>
      <c r="AC106" s="7"/>
      <c r="AD106" s="7">
        <v>8</v>
      </c>
      <c r="AE106" s="7"/>
      <c r="AF106" s="33"/>
      <c r="AG106" s="55">
        <f>SUM(AA106:AE106)/AG$105*100</f>
        <v>12</v>
      </c>
      <c r="AH106" s="33"/>
      <c r="AI106" s="33"/>
      <c r="AJ106" s="33"/>
      <c r="AK106" s="33"/>
      <c r="AL106" s="33"/>
      <c r="AM106" s="9"/>
      <c r="AN106" s="55">
        <f>SUM(AH106:AM106)/AN$105*100</f>
        <v>0</v>
      </c>
      <c r="AO106" s="33"/>
      <c r="AP106" s="9">
        <v>2</v>
      </c>
      <c r="AQ106" s="9"/>
      <c r="AR106" s="9">
        <v>2</v>
      </c>
      <c r="AS106" s="9"/>
      <c r="AT106" s="9"/>
      <c r="AU106" s="55">
        <f>SUM(AO106:AS106)/AU$105*100</f>
        <v>3.8834951456310676</v>
      </c>
    </row>
    <row r="107" spans="1:47" x14ac:dyDescent="0.2">
      <c r="B107" t="s">
        <v>11</v>
      </c>
      <c r="E107" s="57">
        <f t="shared" si="7"/>
        <v>0</v>
      </c>
      <c r="F107" s="59" t="s">
        <v>31</v>
      </c>
      <c r="G107" s="57" t="s">
        <v>31</v>
      </c>
      <c r="H107" s="59">
        <f t="shared" si="4"/>
        <v>31.818181818181817</v>
      </c>
      <c r="I107" s="55">
        <f t="shared" si="8"/>
        <v>0</v>
      </c>
      <c r="J107" s="55">
        <f t="shared" si="9"/>
        <v>31.818181818181817</v>
      </c>
      <c r="K107" s="55"/>
      <c r="L107" s="57">
        <f t="shared" si="10"/>
        <v>0</v>
      </c>
      <c r="M107" s="59" t="s">
        <v>31</v>
      </c>
      <c r="N107" s="57" t="s">
        <v>31</v>
      </c>
      <c r="O107" s="59" t="e">
        <f t="shared" si="5"/>
        <v>#DIV/0!</v>
      </c>
      <c r="P107" s="55"/>
      <c r="Q107" s="55"/>
      <c r="R107" s="55"/>
      <c r="S107" s="57">
        <f t="shared" si="11"/>
        <v>0</v>
      </c>
      <c r="T107" s="59" t="s">
        <v>31</v>
      </c>
      <c r="U107" s="57" t="s">
        <v>31</v>
      </c>
      <c r="V107" s="59">
        <f t="shared" si="6"/>
        <v>19.672131147540984</v>
      </c>
      <c r="W107" s="55">
        <f t="shared" si="12"/>
        <v>0</v>
      </c>
      <c r="X107" s="55">
        <f t="shared" si="13"/>
        <v>19.672131147540984</v>
      </c>
      <c r="Z107" s="7" t="s">
        <v>11</v>
      </c>
      <c r="AA107" s="8"/>
      <c r="AB107" s="7">
        <v>2</v>
      </c>
      <c r="AC107" s="7"/>
      <c r="AD107" s="7">
        <v>14</v>
      </c>
      <c r="AE107" s="7"/>
      <c r="AF107" s="33"/>
      <c r="AG107" s="55">
        <f t="shared" ref="AG107:AG109" si="14">SUM(AA107:AE107)/AG$105*100</f>
        <v>12.8</v>
      </c>
      <c r="AH107" s="33"/>
      <c r="AI107" s="33"/>
      <c r="AJ107" s="33"/>
      <c r="AK107" s="33"/>
      <c r="AL107" s="33"/>
      <c r="AM107" s="9"/>
      <c r="AN107" s="55">
        <f>SUM(AH107:AM107)/AN$105*100</f>
        <v>0</v>
      </c>
      <c r="AO107" s="33"/>
      <c r="AP107" s="9">
        <v>12</v>
      </c>
      <c r="AQ107" s="9"/>
      <c r="AR107" s="9">
        <v>12</v>
      </c>
      <c r="AS107" s="9">
        <v>1</v>
      </c>
      <c r="AT107" s="9"/>
      <c r="AU107" s="55">
        <f t="shared" ref="AU107:AU109" si="15">SUM(AO107:AS107)/AU$105*100</f>
        <v>24.271844660194176</v>
      </c>
    </row>
    <row r="108" spans="1:47" x14ac:dyDescent="0.2">
      <c r="B108" t="s">
        <v>12</v>
      </c>
      <c r="E108" s="57">
        <f t="shared" si="7"/>
        <v>45.454545454545453</v>
      </c>
      <c r="F108" s="59" t="s">
        <v>31</v>
      </c>
      <c r="G108" s="57" t="s">
        <v>31</v>
      </c>
      <c r="H108" s="59">
        <f t="shared" si="4"/>
        <v>29.545454545454547</v>
      </c>
      <c r="I108" s="55">
        <f t="shared" si="8"/>
        <v>45.454545454545453</v>
      </c>
      <c r="J108" s="55">
        <f t="shared" si="9"/>
        <v>29.545454545454547</v>
      </c>
      <c r="K108" s="55"/>
      <c r="L108" s="57">
        <f t="shared" si="10"/>
        <v>100</v>
      </c>
      <c r="M108" s="59" t="s">
        <v>31</v>
      </c>
      <c r="N108" s="57" t="s">
        <v>31</v>
      </c>
      <c r="O108" s="59" t="e">
        <f t="shared" si="5"/>
        <v>#DIV/0!</v>
      </c>
      <c r="P108" s="55"/>
      <c r="Q108" s="55"/>
      <c r="R108" s="55"/>
      <c r="S108" s="57">
        <f t="shared" si="11"/>
        <v>0</v>
      </c>
      <c r="T108" s="59" t="s">
        <v>31</v>
      </c>
      <c r="U108" s="57" t="s">
        <v>31</v>
      </c>
      <c r="V108" s="59">
        <f t="shared" si="6"/>
        <v>21.311475409836063</v>
      </c>
      <c r="W108" s="55">
        <f t="shared" si="12"/>
        <v>0</v>
      </c>
      <c r="X108" s="55">
        <f t="shared" si="13"/>
        <v>21.311475409836063</v>
      </c>
      <c r="Z108" s="7" t="s">
        <v>12</v>
      </c>
      <c r="AA108" s="8">
        <v>5</v>
      </c>
      <c r="AB108" s="7">
        <v>24</v>
      </c>
      <c r="AC108" s="7"/>
      <c r="AD108" s="7">
        <v>13</v>
      </c>
      <c r="AE108" s="7">
        <v>25</v>
      </c>
      <c r="AF108" s="33"/>
      <c r="AG108" s="55">
        <f t="shared" si="14"/>
        <v>53.6</v>
      </c>
      <c r="AH108" s="33">
        <v>1</v>
      </c>
      <c r="AI108" s="33"/>
      <c r="AJ108" s="33"/>
      <c r="AK108" s="33"/>
      <c r="AL108" s="33"/>
      <c r="AM108" s="9"/>
      <c r="AN108" s="55">
        <f>SUM(AH108:AM108)/AN$105*100</f>
        <v>25</v>
      </c>
      <c r="AO108" s="40"/>
      <c r="AP108" s="9">
        <v>6</v>
      </c>
      <c r="AQ108" s="9"/>
      <c r="AR108" s="9">
        <v>13</v>
      </c>
      <c r="AS108" s="9">
        <v>4</v>
      </c>
      <c r="AT108" s="9"/>
      <c r="AU108" s="55">
        <f t="shared" si="15"/>
        <v>22.330097087378643</v>
      </c>
    </row>
    <row r="109" spans="1:47" x14ac:dyDescent="0.2">
      <c r="B109" t="s">
        <v>36</v>
      </c>
      <c r="E109" s="57">
        <f t="shared" si="7"/>
        <v>18.181818181818183</v>
      </c>
      <c r="F109" s="59" t="s">
        <v>31</v>
      </c>
      <c r="G109" s="57" t="s">
        <v>31</v>
      </c>
      <c r="H109" s="59">
        <f t="shared" si="4"/>
        <v>20.454545454545457</v>
      </c>
      <c r="I109" s="55">
        <f t="shared" si="8"/>
        <v>18.181818181818183</v>
      </c>
      <c r="J109" s="55">
        <f t="shared" si="9"/>
        <v>20.454545454545457</v>
      </c>
      <c r="K109" s="55"/>
      <c r="L109" s="57">
        <f t="shared" si="10"/>
        <v>0</v>
      </c>
      <c r="M109" s="59" t="s">
        <v>31</v>
      </c>
      <c r="N109" s="57" t="s">
        <v>31</v>
      </c>
      <c r="O109" s="59" t="e">
        <f t="shared" si="5"/>
        <v>#DIV/0!</v>
      </c>
      <c r="P109" s="55"/>
      <c r="Q109" s="55"/>
      <c r="R109" s="55"/>
      <c r="S109" s="57">
        <f t="shared" si="11"/>
        <v>100</v>
      </c>
      <c r="T109" s="59" t="s">
        <v>31</v>
      </c>
      <c r="U109" s="57" t="s">
        <v>31</v>
      </c>
      <c r="V109" s="59">
        <f t="shared" si="6"/>
        <v>55.737704918032783</v>
      </c>
      <c r="W109" s="55">
        <f t="shared" si="12"/>
        <v>100</v>
      </c>
      <c r="X109" s="55">
        <f t="shared" si="13"/>
        <v>55.737704918032783</v>
      </c>
      <c r="Z109" s="10" t="s">
        <v>13</v>
      </c>
      <c r="AA109" s="11">
        <v>2</v>
      </c>
      <c r="AB109" s="10">
        <v>15</v>
      </c>
      <c r="AC109" s="10"/>
      <c r="AD109" s="10">
        <v>9</v>
      </c>
      <c r="AE109" s="10">
        <v>1</v>
      </c>
      <c r="AF109" s="34"/>
      <c r="AG109" s="55">
        <f t="shared" si="14"/>
        <v>21.6</v>
      </c>
      <c r="AH109" s="33"/>
      <c r="AI109" s="33">
        <v>1</v>
      </c>
      <c r="AJ109" s="33"/>
      <c r="AK109" s="33"/>
      <c r="AL109" s="33"/>
      <c r="AM109" s="9"/>
      <c r="AN109" s="55">
        <f>SUM(AH109:AM109)/AN$105*100</f>
        <v>25</v>
      </c>
      <c r="AO109" s="34">
        <v>4</v>
      </c>
      <c r="AP109" s="12">
        <v>9</v>
      </c>
      <c r="AQ109" s="12"/>
      <c r="AR109" s="12">
        <v>34</v>
      </c>
      <c r="AS109" s="12">
        <v>4</v>
      </c>
      <c r="AT109" s="12"/>
      <c r="AU109" s="55">
        <f t="shared" si="15"/>
        <v>49.514563106796118</v>
      </c>
    </row>
    <row r="110" spans="1:47" x14ac:dyDescent="0.2">
      <c r="E110" s="57"/>
      <c r="F110" s="59"/>
      <c r="G110" s="57"/>
      <c r="H110" s="59"/>
      <c r="I110" s="55" t="e">
        <f t="shared" si="8"/>
        <v>#DIV/0!</v>
      </c>
      <c r="J110" s="55" t="e">
        <f t="shared" si="9"/>
        <v>#DIV/0!</v>
      </c>
      <c r="K110" s="55"/>
      <c r="L110" s="57"/>
      <c r="M110" s="59"/>
      <c r="N110" s="57"/>
      <c r="O110" s="59"/>
      <c r="P110" s="55"/>
      <c r="Q110" s="55"/>
      <c r="R110" s="55"/>
      <c r="S110" s="57"/>
      <c r="T110" s="59"/>
      <c r="U110" s="57"/>
      <c r="V110" s="59"/>
      <c r="W110" s="55" t="e">
        <f t="shared" si="12"/>
        <v>#DIV/0!</v>
      </c>
      <c r="X110" s="55" t="e">
        <f t="shared" si="13"/>
        <v>#DIV/0!</v>
      </c>
      <c r="AH110" s="28"/>
      <c r="AI110" s="28"/>
      <c r="AJ110" s="28"/>
      <c r="AK110" s="28"/>
      <c r="AL110" s="28"/>
      <c r="AM110" s="28"/>
    </row>
    <row r="111" spans="1:47" x14ac:dyDescent="0.2">
      <c r="E111" s="56"/>
      <c r="F111" s="58"/>
      <c r="G111" s="56"/>
      <c r="H111" s="58"/>
      <c r="I111" s="55" t="e">
        <f t="shared" si="8"/>
        <v>#DIV/0!</v>
      </c>
      <c r="J111" s="55" t="e">
        <f t="shared" si="9"/>
        <v>#DIV/0!</v>
      </c>
      <c r="L111" s="56"/>
      <c r="M111" s="58"/>
      <c r="N111" s="56"/>
      <c r="O111" s="58"/>
      <c r="S111" s="56"/>
      <c r="T111" s="58"/>
      <c r="U111" s="56"/>
      <c r="V111" s="58"/>
      <c r="W111" s="55" t="e">
        <f t="shared" si="12"/>
        <v>#DIV/0!</v>
      </c>
      <c r="X111" s="55" t="e">
        <f t="shared" si="13"/>
        <v>#DIV/0!</v>
      </c>
      <c r="Z111" s="2"/>
      <c r="AA111" s="3">
        <v>401</v>
      </c>
      <c r="AB111" s="6">
        <v>401</v>
      </c>
      <c r="AC111" s="6">
        <v>401</v>
      </c>
      <c r="AD111" s="6">
        <v>401</v>
      </c>
      <c r="AE111" s="6">
        <v>401</v>
      </c>
      <c r="AF111" s="42">
        <v>401</v>
      </c>
      <c r="AH111" s="53">
        <v>401</v>
      </c>
      <c r="AI111" s="53">
        <v>401</v>
      </c>
      <c r="AJ111" s="53">
        <v>401</v>
      </c>
      <c r="AK111" s="53">
        <v>401</v>
      </c>
      <c r="AL111" s="53">
        <v>401</v>
      </c>
      <c r="AM111" s="54">
        <v>401</v>
      </c>
      <c r="AO111" s="6">
        <v>401</v>
      </c>
      <c r="AP111" s="6">
        <v>401</v>
      </c>
      <c r="AQ111" s="6">
        <v>401</v>
      </c>
      <c r="AR111" s="6">
        <v>401</v>
      </c>
      <c r="AS111" s="6">
        <v>401</v>
      </c>
      <c r="AT111" s="42">
        <v>401</v>
      </c>
    </row>
    <row r="112" spans="1:47" x14ac:dyDescent="0.2">
      <c r="A112">
        <v>401</v>
      </c>
      <c r="B112" t="s">
        <v>30</v>
      </c>
      <c r="E112" s="57">
        <f>AA112/AA$112*100</f>
        <v>100</v>
      </c>
      <c r="F112" s="59">
        <f t="shared" ref="F112:H116" si="16">AB112/AB$112*100</f>
        <v>100</v>
      </c>
      <c r="G112" s="57">
        <f t="shared" si="16"/>
        <v>100</v>
      </c>
      <c r="H112" s="59">
        <f t="shared" si="16"/>
        <v>100</v>
      </c>
      <c r="I112" s="55">
        <f t="shared" si="8"/>
        <v>100</v>
      </c>
      <c r="J112" s="55">
        <f t="shared" si="9"/>
        <v>100</v>
      </c>
      <c r="K112" s="55"/>
      <c r="L112" s="57" t="e">
        <f t="shared" ref="L112:L116" si="17">AH112/AH$112*100</f>
        <v>#DIV/0!</v>
      </c>
      <c r="M112" s="59" t="e">
        <f t="shared" ref="M112:M116" si="18">AI112/AI$112*100</f>
        <v>#DIV/0!</v>
      </c>
      <c r="N112" s="57">
        <f t="shared" ref="N112:N116" si="19">AJ112/AJ$112*100</f>
        <v>100</v>
      </c>
      <c r="O112" s="59" t="e">
        <f t="shared" ref="O112:O116" si="20">AK112/AK$112*100</f>
        <v>#DIV/0!</v>
      </c>
      <c r="P112" s="55"/>
      <c r="Q112" s="55"/>
      <c r="R112" s="55"/>
      <c r="S112" s="57">
        <f t="shared" ref="S112:S116" si="21">AO112/AO$112*100</f>
        <v>100</v>
      </c>
      <c r="T112" s="59">
        <f t="shared" ref="T112:T116" si="22">AP112/AP$112*100</f>
        <v>100</v>
      </c>
      <c r="U112" s="57">
        <f t="shared" ref="U112:U116" si="23">AQ112/AQ$112*100</f>
        <v>100</v>
      </c>
      <c r="V112" s="59">
        <f t="shared" ref="V112:V116" si="24">AR112/AR$112*100</f>
        <v>100</v>
      </c>
      <c r="W112" s="55">
        <f t="shared" si="12"/>
        <v>100</v>
      </c>
      <c r="X112" s="55">
        <f t="shared" si="13"/>
        <v>100</v>
      </c>
      <c r="Z112" s="7" t="s">
        <v>30</v>
      </c>
      <c r="AA112" s="9">
        <f>SUM(AA113:AA116)</f>
        <v>4</v>
      </c>
      <c r="AB112" s="9">
        <f>SUM(AB113:AB116)</f>
        <v>5</v>
      </c>
      <c r="AC112" s="9">
        <f>SUM(AC113:AC116)</f>
        <v>44</v>
      </c>
      <c r="AD112" s="9">
        <f>SUM(AD113:AD116)</f>
        <v>35</v>
      </c>
      <c r="AE112" s="9">
        <f>SUM(AE113:AE116)</f>
        <v>53</v>
      </c>
      <c r="AF112" s="40">
        <f>AG76</f>
        <v>79</v>
      </c>
      <c r="AG112">
        <f>SUM(AA112:AE112)</f>
        <v>141</v>
      </c>
      <c r="AH112" s="33">
        <f>SUM(AH113:AH116)</f>
        <v>0</v>
      </c>
      <c r="AI112" s="33">
        <f>SUM(AI113:AI116)</f>
        <v>0</v>
      </c>
      <c r="AJ112" s="33">
        <f>SUM(AJ113:AJ116)</f>
        <v>2</v>
      </c>
      <c r="AK112" s="33">
        <f>SUM(AK113:AK116)</f>
        <v>0</v>
      </c>
      <c r="AL112" s="33">
        <f>SUM(AL113:AL116)</f>
        <v>1</v>
      </c>
      <c r="AM112" s="27">
        <f>AG85</f>
        <v>11</v>
      </c>
      <c r="AO112" s="33">
        <f>SUM(AO113:AO116)</f>
        <v>1</v>
      </c>
      <c r="AP112" s="9">
        <f>SUM(AP113:AP116)</f>
        <v>25</v>
      </c>
      <c r="AQ112" s="9">
        <f>SUM(AQ113:AQ116)</f>
        <v>58</v>
      </c>
      <c r="AR112" s="9">
        <f>SUM(AR113:AR116)</f>
        <v>40</v>
      </c>
      <c r="AS112" s="9">
        <f>SUM(AS113:AS116)</f>
        <v>33</v>
      </c>
      <c r="AT112" s="33">
        <v>85</v>
      </c>
      <c r="AU112">
        <f>SUM(AO112:AS112)</f>
        <v>157</v>
      </c>
    </row>
    <row r="113" spans="1:47" x14ac:dyDescent="0.2">
      <c r="B113" t="s">
        <v>23</v>
      </c>
      <c r="E113" s="57">
        <f t="shared" ref="E113:E116" si="25">AA113/AA$112*100</f>
        <v>25</v>
      </c>
      <c r="F113" s="59">
        <f t="shared" si="16"/>
        <v>0</v>
      </c>
      <c r="G113" s="57">
        <f t="shared" si="16"/>
        <v>31.818181818181817</v>
      </c>
      <c r="H113" s="59">
        <f t="shared" si="16"/>
        <v>68.571428571428569</v>
      </c>
      <c r="I113" s="55">
        <f t="shared" si="8"/>
        <v>28.409090909090907</v>
      </c>
      <c r="J113" s="55">
        <f t="shared" si="9"/>
        <v>34.285714285714285</v>
      </c>
      <c r="K113" s="55"/>
      <c r="L113" s="57" t="e">
        <f t="shared" si="17"/>
        <v>#DIV/0!</v>
      </c>
      <c r="M113" s="59" t="e">
        <f t="shared" si="18"/>
        <v>#DIV/0!</v>
      </c>
      <c r="N113" s="57">
        <f t="shared" si="19"/>
        <v>0</v>
      </c>
      <c r="O113" s="59" t="e">
        <f t="shared" si="20"/>
        <v>#DIV/0!</v>
      </c>
      <c r="P113" s="55"/>
      <c r="Q113" s="55"/>
      <c r="R113" s="55"/>
      <c r="S113" s="57">
        <f t="shared" si="21"/>
        <v>0</v>
      </c>
      <c r="T113" s="59">
        <f t="shared" si="22"/>
        <v>36</v>
      </c>
      <c r="U113" s="57">
        <f t="shared" si="23"/>
        <v>17.241379310344829</v>
      </c>
      <c r="V113" s="59">
        <f t="shared" si="24"/>
        <v>15</v>
      </c>
      <c r="W113" s="55">
        <f t="shared" si="12"/>
        <v>8.6206896551724146</v>
      </c>
      <c r="X113" s="55">
        <f t="shared" si="13"/>
        <v>25.5</v>
      </c>
      <c r="Z113" s="7" t="s">
        <v>23</v>
      </c>
      <c r="AA113" s="8">
        <v>1</v>
      </c>
      <c r="AB113" s="7"/>
      <c r="AC113" s="7">
        <v>14</v>
      </c>
      <c r="AD113" s="7">
        <v>24</v>
      </c>
      <c r="AE113" s="7"/>
      <c r="AF113" s="33"/>
      <c r="AG113" s="55">
        <f>SUM(AA113:AE113)/AG$112*100</f>
        <v>27.659574468085108</v>
      </c>
      <c r="AH113" s="33"/>
      <c r="AI113" s="33"/>
      <c r="AJ113" s="33"/>
      <c r="AK113" s="33"/>
      <c r="AL113" s="33"/>
      <c r="AM113" s="9"/>
      <c r="AO113" s="33"/>
      <c r="AP113" s="9">
        <v>9</v>
      </c>
      <c r="AQ113" s="9">
        <v>10</v>
      </c>
      <c r="AR113" s="9">
        <v>6</v>
      </c>
      <c r="AS113" s="9"/>
      <c r="AT113" s="9"/>
      <c r="AU113" s="55">
        <f>SUM(AO113:AS113)/AU$112*100</f>
        <v>15.923566878980891</v>
      </c>
    </row>
    <row r="114" spans="1:47" x14ac:dyDescent="0.2">
      <c r="B114" t="s">
        <v>11</v>
      </c>
      <c r="E114" s="57">
        <f t="shared" si="25"/>
        <v>0</v>
      </c>
      <c r="F114" s="59">
        <f t="shared" si="16"/>
        <v>0</v>
      </c>
      <c r="G114" s="57">
        <f t="shared" si="16"/>
        <v>20.454545454545457</v>
      </c>
      <c r="H114" s="59">
        <f t="shared" si="16"/>
        <v>17.142857142857142</v>
      </c>
      <c r="I114" s="55">
        <f t="shared" si="8"/>
        <v>10.227272727272728</v>
      </c>
      <c r="J114" s="55">
        <f t="shared" si="9"/>
        <v>8.5714285714285712</v>
      </c>
      <c r="K114" s="55"/>
      <c r="L114" s="57" t="e">
        <f t="shared" si="17"/>
        <v>#DIV/0!</v>
      </c>
      <c r="M114" s="59" t="e">
        <f t="shared" si="18"/>
        <v>#DIV/0!</v>
      </c>
      <c r="N114" s="57">
        <f t="shared" si="19"/>
        <v>100</v>
      </c>
      <c r="O114" s="59" t="e">
        <f t="shared" si="20"/>
        <v>#DIV/0!</v>
      </c>
      <c r="P114" s="55"/>
      <c r="Q114" s="55"/>
      <c r="R114" s="55"/>
      <c r="S114" s="57">
        <f t="shared" si="21"/>
        <v>0</v>
      </c>
      <c r="T114" s="59">
        <f t="shared" si="22"/>
        <v>4</v>
      </c>
      <c r="U114" s="57">
        <f t="shared" si="23"/>
        <v>36.206896551724135</v>
      </c>
      <c r="V114" s="59">
        <f t="shared" si="24"/>
        <v>37.5</v>
      </c>
      <c r="W114" s="55">
        <f t="shared" si="12"/>
        <v>18.103448275862068</v>
      </c>
      <c r="X114" s="55">
        <f t="shared" si="13"/>
        <v>20.75</v>
      </c>
      <c r="Z114" s="7" t="s">
        <v>11</v>
      </c>
      <c r="AA114" s="8"/>
      <c r="AB114" s="7"/>
      <c r="AC114" s="7">
        <v>9</v>
      </c>
      <c r="AD114" s="7">
        <v>6</v>
      </c>
      <c r="AE114" s="7"/>
      <c r="AF114" s="33"/>
      <c r="AG114" s="55">
        <f t="shared" ref="AG114:AG116" si="26">SUM(AA114:AE114)/AG$112*100</f>
        <v>10.638297872340425</v>
      </c>
      <c r="AH114" s="33"/>
      <c r="AI114" s="33"/>
      <c r="AJ114" s="33">
        <v>2</v>
      </c>
      <c r="AK114" s="33"/>
      <c r="AL114" s="33"/>
      <c r="AM114" s="9"/>
      <c r="AO114" s="33"/>
      <c r="AP114" s="9">
        <v>1</v>
      </c>
      <c r="AQ114" s="9">
        <v>21</v>
      </c>
      <c r="AR114" s="9">
        <v>15</v>
      </c>
      <c r="AS114" s="9">
        <v>3</v>
      </c>
      <c r="AT114" s="9"/>
      <c r="AU114" s="55">
        <f t="shared" ref="AU114:AU116" si="27">SUM(AO114:AS114)/AU$112*100</f>
        <v>25.477707006369428</v>
      </c>
    </row>
    <row r="115" spans="1:47" x14ac:dyDescent="0.2">
      <c r="B115" t="s">
        <v>12</v>
      </c>
      <c r="E115" s="57">
        <f t="shared" si="25"/>
        <v>25</v>
      </c>
      <c r="F115" s="59">
        <f t="shared" si="16"/>
        <v>0</v>
      </c>
      <c r="G115" s="57">
        <f t="shared" si="16"/>
        <v>13.636363636363635</v>
      </c>
      <c r="H115" s="59">
        <f t="shared" si="16"/>
        <v>2.8571428571428572</v>
      </c>
      <c r="I115" s="55">
        <f t="shared" si="8"/>
        <v>19.318181818181817</v>
      </c>
      <c r="J115" s="55">
        <f t="shared" si="9"/>
        <v>1.4285714285714286</v>
      </c>
      <c r="K115" s="55"/>
      <c r="L115" s="57" t="e">
        <f t="shared" si="17"/>
        <v>#DIV/0!</v>
      </c>
      <c r="M115" s="59" t="e">
        <f t="shared" si="18"/>
        <v>#DIV/0!</v>
      </c>
      <c r="N115" s="57">
        <f t="shared" si="19"/>
        <v>0</v>
      </c>
      <c r="O115" s="59" t="e">
        <f t="shared" si="20"/>
        <v>#DIV/0!</v>
      </c>
      <c r="P115" s="55"/>
      <c r="Q115" s="55"/>
      <c r="R115" s="55"/>
      <c r="S115" s="57">
        <f t="shared" si="21"/>
        <v>0</v>
      </c>
      <c r="T115" s="59">
        <f t="shared" si="22"/>
        <v>8</v>
      </c>
      <c r="U115" s="57">
        <f t="shared" si="23"/>
        <v>22.413793103448278</v>
      </c>
      <c r="V115" s="59">
        <f t="shared" si="24"/>
        <v>7.5</v>
      </c>
      <c r="W115" s="55">
        <f t="shared" si="12"/>
        <v>11.206896551724139</v>
      </c>
      <c r="X115" s="55">
        <f t="shared" si="13"/>
        <v>7.75</v>
      </c>
      <c r="Z115" s="7" t="s">
        <v>12</v>
      </c>
      <c r="AA115" s="8">
        <v>1</v>
      </c>
      <c r="AB115" s="7"/>
      <c r="AC115" s="7">
        <v>6</v>
      </c>
      <c r="AD115" s="7">
        <v>1</v>
      </c>
      <c r="AE115" s="7">
        <v>50</v>
      </c>
      <c r="AF115" s="33"/>
      <c r="AG115" s="55">
        <f t="shared" si="26"/>
        <v>41.134751773049643</v>
      </c>
      <c r="AH115" s="33"/>
      <c r="AI115" s="33"/>
      <c r="AJ115" s="33"/>
      <c r="AK115" s="33"/>
      <c r="AL115" s="33">
        <v>1</v>
      </c>
      <c r="AM115" s="9"/>
      <c r="AO115" s="33"/>
      <c r="AP115" s="9">
        <v>2</v>
      </c>
      <c r="AQ115" s="9">
        <v>13</v>
      </c>
      <c r="AR115" s="9">
        <v>3</v>
      </c>
      <c r="AS115" s="9">
        <v>24</v>
      </c>
      <c r="AT115" s="9"/>
      <c r="AU115" s="55">
        <f t="shared" si="27"/>
        <v>26.751592356687897</v>
      </c>
    </row>
    <row r="116" spans="1:47" x14ac:dyDescent="0.2">
      <c r="B116" t="s">
        <v>36</v>
      </c>
      <c r="E116" s="57">
        <f t="shared" si="25"/>
        <v>50</v>
      </c>
      <c r="F116" s="59">
        <f t="shared" si="16"/>
        <v>100</v>
      </c>
      <c r="G116" s="57">
        <f t="shared" si="16"/>
        <v>34.090909090909086</v>
      </c>
      <c r="H116" s="59">
        <f t="shared" si="16"/>
        <v>11.428571428571429</v>
      </c>
      <c r="I116" s="55">
        <f t="shared" si="8"/>
        <v>42.045454545454547</v>
      </c>
      <c r="J116" s="55">
        <f t="shared" si="9"/>
        <v>55.714285714285715</v>
      </c>
      <c r="K116" s="55"/>
      <c r="L116" s="57" t="e">
        <f t="shared" si="17"/>
        <v>#DIV/0!</v>
      </c>
      <c r="M116" s="59" t="e">
        <f t="shared" si="18"/>
        <v>#DIV/0!</v>
      </c>
      <c r="N116" s="57">
        <f t="shared" si="19"/>
        <v>0</v>
      </c>
      <c r="O116" s="59" t="e">
        <f t="shared" si="20"/>
        <v>#DIV/0!</v>
      </c>
      <c r="P116" s="55"/>
      <c r="Q116" s="55"/>
      <c r="R116" s="55"/>
      <c r="S116" s="57">
        <f t="shared" si="21"/>
        <v>100</v>
      </c>
      <c r="T116" s="59">
        <f t="shared" si="22"/>
        <v>52</v>
      </c>
      <c r="U116" s="57">
        <f t="shared" si="23"/>
        <v>24.137931034482758</v>
      </c>
      <c r="V116" s="59">
        <f t="shared" si="24"/>
        <v>40</v>
      </c>
      <c r="W116" s="55">
        <f t="shared" si="12"/>
        <v>62.068965517241381</v>
      </c>
      <c r="X116" s="55">
        <f t="shared" si="13"/>
        <v>46</v>
      </c>
      <c r="Z116" s="10" t="s">
        <v>13</v>
      </c>
      <c r="AA116" s="11">
        <v>2</v>
      </c>
      <c r="AB116" s="10">
        <v>5</v>
      </c>
      <c r="AC116" s="10">
        <v>15</v>
      </c>
      <c r="AD116" s="10">
        <v>4</v>
      </c>
      <c r="AE116" s="10">
        <v>3</v>
      </c>
      <c r="AF116" s="34"/>
      <c r="AG116" s="55">
        <f t="shared" si="26"/>
        <v>20.567375886524822</v>
      </c>
      <c r="AH116" s="33"/>
      <c r="AI116" s="33"/>
      <c r="AJ116" s="33"/>
      <c r="AK116" s="33"/>
      <c r="AL116" s="33"/>
      <c r="AM116" s="9"/>
      <c r="AO116" s="34">
        <v>1</v>
      </c>
      <c r="AP116" s="12">
        <v>13</v>
      </c>
      <c r="AQ116" s="12">
        <v>14</v>
      </c>
      <c r="AR116" s="12">
        <v>16</v>
      </c>
      <c r="AS116" s="12">
        <v>6</v>
      </c>
      <c r="AT116" s="12"/>
      <c r="AU116" s="55">
        <f t="shared" si="27"/>
        <v>31.847133757961782</v>
      </c>
    </row>
    <row r="117" spans="1:47" x14ac:dyDescent="0.2">
      <c r="E117" s="56"/>
      <c r="F117" s="58"/>
      <c r="G117" s="56"/>
      <c r="H117" s="58"/>
      <c r="I117" s="55" t="e">
        <f t="shared" si="8"/>
        <v>#DIV/0!</v>
      </c>
      <c r="J117" s="55" t="e">
        <f t="shared" si="9"/>
        <v>#DIV/0!</v>
      </c>
      <c r="L117" s="56"/>
      <c r="M117" s="58"/>
      <c r="N117" s="56"/>
      <c r="O117" s="58"/>
      <c r="S117" s="56"/>
      <c r="T117" s="58"/>
      <c r="U117" s="56"/>
      <c r="V117" s="58"/>
      <c r="W117" s="55" t="e">
        <f t="shared" si="12"/>
        <v>#DIV/0!</v>
      </c>
      <c r="X117" s="55" t="e">
        <f t="shared" si="13"/>
        <v>#DIV/0!</v>
      </c>
      <c r="AH117" s="28"/>
      <c r="AI117" s="28"/>
      <c r="AJ117" s="28"/>
      <c r="AK117" s="28"/>
      <c r="AL117" s="28"/>
      <c r="AM117" s="28"/>
    </row>
    <row r="118" spans="1:47" x14ac:dyDescent="0.2">
      <c r="E118" s="56"/>
      <c r="F118" s="58"/>
      <c r="G118" s="56"/>
      <c r="H118" s="58"/>
      <c r="I118" s="55" t="e">
        <f t="shared" si="8"/>
        <v>#DIV/0!</v>
      </c>
      <c r="J118" s="55" t="e">
        <f t="shared" si="9"/>
        <v>#DIV/0!</v>
      </c>
      <c r="L118" s="56"/>
      <c r="M118" s="58"/>
      <c r="N118" s="56"/>
      <c r="O118" s="58"/>
      <c r="S118" s="56"/>
      <c r="T118" s="58"/>
      <c r="U118" s="56"/>
      <c r="V118" s="58"/>
      <c r="W118" s="55" t="e">
        <f t="shared" si="12"/>
        <v>#DIV/0!</v>
      </c>
      <c r="X118" s="55" t="e">
        <f t="shared" si="13"/>
        <v>#DIV/0!</v>
      </c>
      <c r="Z118" s="2"/>
      <c r="AA118" s="3">
        <v>301</v>
      </c>
      <c r="AB118" s="6">
        <v>301</v>
      </c>
      <c r="AC118" s="6">
        <v>301</v>
      </c>
      <c r="AD118" s="6">
        <v>301</v>
      </c>
      <c r="AE118" s="6">
        <v>301</v>
      </c>
      <c r="AF118" s="42">
        <v>301</v>
      </c>
      <c r="AH118" s="53">
        <v>301</v>
      </c>
      <c r="AI118" s="53">
        <v>301</v>
      </c>
      <c r="AJ118" s="53">
        <v>301</v>
      </c>
      <c r="AK118" s="53">
        <v>301</v>
      </c>
      <c r="AL118" s="53">
        <v>301</v>
      </c>
      <c r="AM118" s="54">
        <v>301</v>
      </c>
      <c r="AO118" s="6">
        <v>301</v>
      </c>
      <c r="AP118" s="6">
        <v>301</v>
      </c>
      <c r="AQ118" s="6">
        <v>301</v>
      </c>
      <c r="AR118" s="6">
        <v>301</v>
      </c>
      <c r="AS118" s="6">
        <v>301</v>
      </c>
      <c r="AT118" s="42">
        <v>301</v>
      </c>
    </row>
    <row r="119" spans="1:47" x14ac:dyDescent="0.2">
      <c r="A119">
        <v>301</v>
      </c>
      <c r="B119" t="s">
        <v>30</v>
      </c>
      <c r="E119" s="57" t="e">
        <f>AA119/AA$119*100</f>
        <v>#DIV/0!</v>
      </c>
      <c r="F119" s="59">
        <f t="shared" ref="F119:H123" si="28">AB119/AB$119*100</f>
        <v>100</v>
      </c>
      <c r="G119" s="57">
        <f t="shared" si="28"/>
        <v>100</v>
      </c>
      <c r="H119" s="59">
        <f t="shared" si="28"/>
        <v>100</v>
      </c>
      <c r="I119" s="55" t="e">
        <f t="shared" si="8"/>
        <v>#DIV/0!</v>
      </c>
      <c r="J119" s="55">
        <f t="shared" si="9"/>
        <v>100</v>
      </c>
      <c r="K119" s="55"/>
      <c r="L119" s="57" t="e">
        <f t="shared" ref="L119:L123" si="29">AH119/AH$119*100</f>
        <v>#DIV/0!</v>
      </c>
      <c r="M119" s="59" t="e">
        <f t="shared" ref="M119:M123" si="30">AI119/AI$119*100</f>
        <v>#DIV/0!</v>
      </c>
      <c r="N119" s="57" t="e">
        <f t="shared" ref="N119:N123" si="31">AJ119/AJ$119*100</f>
        <v>#DIV/0!</v>
      </c>
      <c r="O119" s="59" t="e">
        <f t="shared" ref="O119:O123" si="32">AK119/AK$119*100</f>
        <v>#DIV/0!</v>
      </c>
      <c r="P119" s="55"/>
      <c r="Q119" s="55"/>
      <c r="R119" s="55"/>
      <c r="S119" s="57" t="e">
        <f t="shared" ref="S119:S123" si="33">AO119/AO$119*100</f>
        <v>#DIV/0!</v>
      </c>
      <c r="T119" s="59" t="e">
        <f t="shared" ref="T119:T123" si="34">AP119/AP$119*100</f>
        <v>#DIV/0!</v>
      </c>
      <c r="U119" s="57">
        <f t="shared" ref="U119:U123" si="35">AQ119/AQ$119*100</f>
        <v>100</v>
      </c>
      <c r="V119" s="59">
        <f t="shared" ref="V119:V123" si="36">AR119/AR$119*100</f>
        <v>100</v>
      </c>
      <c r="W119" s="55" t="e">
        <f t="shared" si="12"/>
        <v>#DIV/0!</v>
      </c>
      <c r="X119" s="55" t="e">
        <f t="shared" si="13"/>
        <v>#DIV/0!</v>
      </c>
      <c r="Z119" s="7" t="s">
        <v>30</v>
      </c>
      <c r="AA119" s="9">
        <f>SUM(AA120:AA123)</f>
        <v>0</v>
      </c>
      <c r="AB119" s="9">
        <f>SUM(AB120:AB123)</f>
        <v>1</v>
      </c>
      <c r="AC119" s="9">
        <f>SUM(AC120:AC123)</f>
        <v>26</v>
      </c>
      <c r="AD119" s="9">
        <f>SUM(AD120:AD123)</f>
        <v>32</v>
      </c>
      <c r="AE119" s="9">
        <f>SUM(AE120:AE123)</f>
        <v>48</v>
      </c>
      <c r="AF119" s="40">
        <f>AG73</f>
        <v>43</v>
      </c>
      <c r="AG119">
        <f>SUM(AB119:AE119)</f>
        <v>107</v>
      </c>
      <c r="AH119" s="33">
        <f>SUM(AH120:AH123)</f>
        <v>0</v>
      </c>
      <c r="AI119" s="33">
        <f>SUM(AI120:AI123)</f>
        <v>0</v>
      </c>
      <c r="AJ119" s="33">
        <f>SUM(AJ120:AJ123)</f>
        <v>0</v>
      </c>
      <c r="AK119" s="33">
        <f>SUM(AK120:AK123)</f>
        <v>0</v>
      </c>
      <c r="AL119" s="33">
        <f>SUM(AL120:AL123)</f>
        <v>0</v>
      </c>
      <c r="AM119" s="27">
        <f>AG82</f>
        <v>2</v>
      </c>
      <c r="AO119" s="33">
        <f>SUM(AO120:AO123)</f>
        <v>0</v>
      </c>
      <c r="AP119" s="9">
        <f>SUM(AP120:AP123)</f>
        <v>0</v>
      </c>
      <c r="AQ119" s="9">
        <f>SUM(AQ120:AQ123)</f>
        <v>4</v>
      </c>
      <c r="AR119" s="9">
        <f>SUM(AR120:AR123)</f>
        <v>3</v>
      </c>
      <c r="AS119" s="9">
        <f>SUM(AS120:AS123)</f>
        <v>2</v>
      </c>
      <c r="AT119" s="33">
        <v>43</v>
      </c>
      <c r="AU119">
        <f>SUM(AQ119:AS119)</f>
        <v>9</v>
      </c>
    </row>
    <row r="120" spans="1:47" x14ac:dyDescent="0.2">
      <c r="B120" t="s">
        <v>23</v>
      </c>
      <c r="E120" s="57" t="e">
        <f t="shared" ref="E120:E123" si="37">AA120/AA$119*100</f>
        <v>#DIV/0!</v>
      </c>
      <c r="F120" s="59">
        <f t="shared" si="28"/>
        <v>0</v>
      </c>
      <c r="G120" s="57">
        <f t="shared" si="28"/>
        <v>65.384615384615387</v>
      </c>
      <c r="H120" s="59">
        <f t="shared" si="28"/>
        <v>53.125</v>
      </c>
      <c r="I120" s="55" t="e">
        <f t="shared" si="8"/>
        <v>#DIV/0!</v>
      </c>
      <c r="J120" s="55">
        <f t="shared" si="9"/>
        <v>26.5625</v>
      </c>
      <c r="K120" s="55"/>
      <c r="L120" s="57" t="e">
        <f t="shared" si="29"/>
        <v>#DIV/0!</v>
      </c>
      <c r="M120" s="59" t="e">
        <f t="shared" si="30"/>
        <v>#DIV/0!</v>
      </c>
      <c r="N120" s="57" t="e">
        <f t="shared" si="31"/>
        <v>#DIV/0!</v>
      </c>
      <c r="O120" s="59" t="e">
        <f t="shared" si="32"/>
        <v>#DIV/0!</v>
      </c>
      <c r="P120" s="55"/>
      <c r="Q120" s="55"/>
      <c r="R120" s="55"/>
      <c r="S120" s="57" t="e">
        <f t="shared" si="33"/>
        <v>#DIV/0!</v>
      </c>
      <c r="T120" s="59" t="e">
        <f t="shared" si="34"/>
        <v>#DIV/0!</v>
      </c>
      <c r="U120" s="57">
        <f t="shared" si="35"/>
        <v>25</v>
      </c>
      <c r="V120" s="59">
        <f t="shared" si="36"/>
        <v>33.333333333333329</v>
      </c>
      <c r="W120" s="55" t="e">
        <f t="shared" si="12"/>
        <v>#DIV/0!</v>
      </c>
      <c r="X120" s="55" t="e">
        <f t="shared" si="13"/>
        <v>#DIV/0!</v>
      </c>
      <c r="Z120" s="7" t="s">
        <v>23</v>
      </c>
      <c r="AA120" s="14"/>
      <c r="AB120" s="15"/>
      <c r="AC120" s="15">
        <v>17</v>
      </c>
      <c r="AD120" s="15">
        <v>17</v>
      </c>
      <c r="AE120" s="15">
        <v>1</v>
      </c>
      <c r="AF120" s="43"/>
      <c r="AG120" s="55">
        <f>SUM(AB120:AE120)/AG$119*100</f>
        <v>32.710280373831772</v>
      </c>
      <c r="AH120" s="33"/>
      <c r="AI120" s="33"/>
      <c r="AJ120" s="33"/>
      <c r="AK120" s="33"/>
      <c r="AL120" s="33"/>
      <c r="AM120" s="23"/>
      <c r="AO120" s="33"/>
      <c r="AP120" s="9"/>
      <c r="AQ120" s="9">
        <v>1</v>
      </c>
      <c r="AR120" s="9">
        <v>1</v>
      </c>
      <c r="AS120" s="9"/>
      <c r="AT120" s="9"/>
      <c r="AU120" s="55">
        <f>SUM(AQ120:AS120)/AU$119*100</f>
        <v>22.222222222222221</v>
      </c>
    </row>
    <row r="121" spans="1:47" x14ac:dyDescent="0.2">
      <c r="B121" t="s">
        <v>11</v>
      </c>
      <c r="E121" s="57" t="e">
        <f t="shared" si="37"/>
        <v>#DIV/0!</v>
      </c>
      <c r="F121" s="59">
        <f t="shared" si="28"/>
        <v>0</v>
      </c>
      <c r="G121" s="57">
        <f t="shared" si="28"/>
        <v>3.8461538461538463</v>
      </c>
      <c r="H121" s="59">
        <f t="shared" si="28"/>
        <v>28.125</v>
      </c>
      <c r="I121" s="55" t="e">
        <f t="shared" si="8"/>
        <v>#DIV/0!</v>
      </c>
      <c r="J121" s="55">
        <f t="shared" si="9"/>
        <v>14.0625</v>
      </c>
      <c r="K121" s="55"/>
      <c r="L121" s="57" t="e">
        <f t="shared" si="29"/>
        <v>#DIV/0!</v>
      </c>
      <c r="M121" s="59" t="e">
        <f t="shared" si="30"/>
        <v>#DIV/0!</v>
      </c>
      <c r="N121" s="57" t="e">
        <f t="shared" si="31"/>
        <v>#DIV/0!</v>
      </c>
      <c r="O121" s="59" t="e">
        <f t="shared" si="32"/>
        <v>#DIV/0!</v>
      </c>
      <c r="P121" s="55"/>
      <c r="Q121" s="55"/>
      <c r="R121" s="55"/>
      <c r="S121" s="57" t="e">
        <f t="shared" si="33"/>
        <v>#DIV/0!</v>
      </c>
      <c r="T121" s="59" t="e">
        <f t="shared" si="34"/>
        <v>#DIV/0!</v>
      </c>
      <c r="U121" s="57">
        <f t="shared" si="35"/>
        <v>0</v>
      </c>
      <c r="V121" s="59">
        <f t="shared" si="36"/>
        <v>33.333333333333329</v>
      </c>
      <c r="W121" s="55" t="e">
        <f t="shared" si="12"/>
        <v>#DIV/0!</v>
      </c>
      <c r="X121" s="55" t="e">
        <f t="shared" si="13"/>
        <v>#DIV/0!</v>
      </c>
      <c r="Z121" s="7" t="s">
        <v>11</v>
      </c>
      <c r="AA121" s="14"/>
      <c r="AB121" s="15"/>
      <c r="AC121" s="15">
        <v>1</v>
      </c>
      <c r="AD121" s="15">
        <v>9</v>
      </c>
      <c r="AE121" s="15">
        <v>1</v>
      </c>
      <c r="AF121" s="43"/>
      <c r="AG121" s="55">
        <f t="shared" ref="AG121:AG123" si="38">SUM(AB121:AE121)/AG$119*100</f>
        <v>10.2803738317757</v>
      </c>
      <c r="AH121" s="33"/>
      <c r="AI121" s="33"/>
      <c r="AJ121" s="33"/>
      <c r="AK121" s="33"/>
      <c r="AL121" s="33"/>
      <c r="AM121" s="23"/>
      <c r="AO121" s="33"/>
      <c r="AP121" s="9"/>
      <c r="AQ121" s="9"/>
      <c r="AR121" s="9">
        <v>1</v>
      </c>
      <c r="AS121" s="9"/>
      <c r="AT121" s="9"/>
      <c r="AU121" s="55">
        <f t="shared" ref="AU121:AU123" si="39">SUM(AQ121:AS121)/AU$119*100</f>
        <v>11.111111111111111</v>
      </c>
    </row>
    <row r="122" spans="1:47" x14ac:dyDescent="0.2">
      <c r="B122" t="s">
        <v>12</v>
      </c>
      <c r="E122" s="57" t="e">
        <f t="shared" si="37"/>
        <v>#DIV/0!</v>
      </c>
      <c r="F122" s="59">
        <f t="shared" si="28"/>
        <v>0</v>
      </c>
      <c r="G122" s="57">
        <f t="shared" si="28"/>
        <v>0</v>
      </c>
      <c r="H122" s="59">
        <f t="shared" si="28"/>
        <v>15.625</v>
      </c>
      <c r="I122" s="55" t="e">
        <f t="shared" si="8"/>
        <v>#DIV/0!</v>
      </c>
      <c r="J122" s="55">
        <f t="shared" si="9"/>
        <v>7.8125</v>
      </c>
      <c r="K122" s="55"/>
      <c r="L122" s="57" t="e">
        <f t="shared" si="29"/>
        <v>#DIV/0!</v>
      </c>
      <c r="M122" s="59" t="e">
        <f t="shared" si="30"/>
        <v>#DIV/0!</v>
      </c>
      <c r="N122" s="57" t="e">
        <f t="shared" si="31"/>
        <v>#DIV/0!</v>
      </c>
      <c r="O122" s="59" t="e">
        <f t="shared" si="32"/>
        <v>#DIV/0!</v>
      </c>
      <c r="P122" s="55"/>
      <c r="Q122" s="55"/>
      <c r="R122" s="55"/>
      <c r="S122" s="57" t="e">
        <f t="shared" si="33"/>
        <v>#DIV/0!</v>
      </c>
      <c r="T122" s="59" t="e">
        <f t="shared" si="34"/>
        <v>#DIV/0!</v>
      </c>
      <c r="U122" s="57">
        <f t="shared" si="35"/>
        <v>50</v>
      </c>
      <c r="V122" s="59">
        <f t="shared" si="36"/>
        <v>33.333333333333329</v>
      </c>
      <c r="W122" s="55" t="e">
        <f t="shared" si="12"/>
        <v>#DIV/0!</v>
      </c>
      <c r="X122" s="55" t="e">
        <f t="shared" si="13"/>
        <v>#DIV/0!</v>
      </c>
      <c r="Z122" s="7" t="s">
        <v>12</v>
      </c>
      <c r="AA122" s="14"/>
      <c r="AB122" s="15"/>
      <c r="AC122" s="15"/>
      <c r="AD122" s="15">
        <v>5</v>
      </c>
      <c r="AE122" s="15">
        <v>37</v>
      </c>
      <c r="AF122" s="43"/>
      <c r="AG122" s="55">
        <f t="shared" si="38"/>
        <v>39.252336448598129</v>
      </c>
      <c r="AH122" s="33"/>
      <c r="AI122" s="33"/>
      <c r="AJ122" s="33"/>
      <c r="AK122" s="33"/>
      <c r="AL122" s="33"/>
      <c r="AM122" s="23"/>
      <c r="AO122" s="33"/>
      <c r="AP122" s="9"/>
      <c r="AQ122" s="9">
        <v>2</v>
      </c>
      <c r="AR122" s="9">
        <v>1</v>
      </c>
      <c r="AS122" s="9">
        <v>1</v>
      </c>
      <c r="AT122" s="9"/>
      <c r="AU122" s="55">
        <f t="shared" si="39"/>
        <v>44.444444444444443</v>
      </c>
    </row>
    <row r="123" spans="1:47" x14ac:dyDescent="0.2">
      <c r="B123" t="s">
        <v>36</v>
      </c>
      <c r="E123" s="57" t="e">
        <f t="shared" si="37"/>
        <v>#DIV/0!</v>
      </c>
      <c r="F123" s="59">
        <f t="shared" si="28"/>
        <v>100</v>
      </c>
      <c r="G123" s="57">
        <f t="shared" si="28"/>
        <v>30.76923076923077</v>
      </c>
      <c r="H123" s="59">
        <f t="shared" si="28"/>
        <v>3.125</v>
      </c>
      <c r="I123" s="55" t="e">
        <f t="shared" si="8"/>
        <v>#DIV/0!</v>
      </c>
      <c r="J123" s="55">
        <f t="shared" si="9"/>
        <v>51.5625</v>
      </c>
      <c r="K123" s="55"/>
      <c r="L123" s="57" t="e">
        <f t="shared" si="29"/>
        <v>#DIV/0!</v>
      </c>
      <c r="M123" s="59" t="e">
        <f t="shared" si="30"/>
        <v>#DIV/0!</v>
      </c>
      <c r="N123" s="57" t="e">
        <f t="shared" si="31"/>
        <v>#DIV/0!</v>
      </c>
      <c r="O123" s="59" t="e">
        <f t="shared" si="32"/>
        <v>#DIV/0!</v>
      </c>
      <c r="P123" s="55"/>
      <c r="Q123" s="55"/>
      <c r="R123" s="55"/>
      <c r="S123" s="57" t="e">
        <f t="shared" si="33"/>
        <v>#DIV/0!</v>
      </c>
      <c r="T123" s="59" t="e">
        <f t="shared" si="34"/>
        <v>#DIV/0!</v>
      </c>
      <c r="U123" s="57">
        <f t="shared" si="35"/>
        <v>25</v>
      </c>
      <c r="V123" s="59">
        <f t="shared" si="36"/>
        <v>0</v>
      </c>
      <c r="W123" s="55" t="e">
        <f t="shared" si="12"/>
        <v>#DIV/0!</v>
      </c>
      <c r="X123" s="55" t="e">
        <f t="shared" si="13"/>
        <v>#DIV/0!</v>
      </c>
      <c r="Z123" s="10" t="s">
        <v>13</v>
      </c>
      <c r="AA123" s="16"/>
      <c r="AB123" s="17">
        <v>1</v>
      </c>
      <c r="AC123" s="17">
        <v>8</v>
      </c>
      <c r="AD123" s="17">
        <v>1</v>
      </c>
      <c r="AE123" s="17">
        <v>9</v>
      </c>
      <c r="AF123" s="44"/>
      <c r="AG123" s="55">
        <f t="shared" si="38"/>
        <v>17.75700934579439</v>
      </c>
      <c r="AH123" s="33"/>
      <c r="AI123" s="33"/>
      <c r="AJ123" s="33"/>
      <c r="AK123" s="33"/>
      <c r="AL123" s="33"/>
      <c r="AM123" s="23"/>
      <c r="AO123" s="34"/>
      <c r="AP123" s="12"/>
      <c r="AQ123" s="12">
        <v>1</v>
      </c>
      <c r="AR123" s="12"/>
      <c r="AS123" s="12">
        <v>1</v>
      </c>
      <c r="AT123" s="12"/>
      <c r="AU123" s="55">
        <f t="shared" si="39"/>
        <v>22.222222222222221</v>
      </c>
    </row>
    <row r="124" spans="1:47" x14ac:dyDescent="0.2">
      <c r="E124" s="56"/>
      <c r="F124" s="58"/>
      <c r="G124" s="56"/>
      <c r="H124" s="58"/>
      <c r="I124" s="55" t="e">
        <f t="shared" si="8"/>
        <v>#DIV/0!</v>
      </c>
      <c r="J124" s="55" t="e">
        <f t="shared" si="9"/>
        <v>#DIV/0!</v>
      </c>
      <c r="L124" s="56"/>
      <c r="M124" s="58"/>
      <c r="N124" s="56"/>
      <c r="O124" s="58"/>
      <c r="S124" s="56"/>
      <c r="T124" s="58"/>
      <c r="U124" s="56"/>
      <c r="V124" s="58"/>
      <c r="W124" s="55" t="e">
        <f t="shared" si="12"/>
        <v>#DIV/0!</v>
      </c>
      <c r="X124" s="55" t="e">
        <f t="shared" si="13"/>
        <v>#DIV/0!</v>
      </c>
      <c r="AH124" s="28"/>
      <c r="AI124" s="28"/>
      <c r="AJ124" s="28"/>
      <c r="AK124" s="28"/>
      <c r="AL124" s="28"/>
      <c r="AM124" s="28"/>
    </row>
    <row r="125" spans="1:47" x14ac:dyDescent="0.2">
      <c r="E125" s="56"/>
      <c r="F125" s="58"/>
      <c r="G125" s="56"/>
      <c r="H125" s="58"/>
      <c r="I125" s="55" t="e">
        <f t="shared" si="8"/>
        <v>#DIV/0!</v>
      </c>
      <c r="J125" s="55" t="e">
        <f t="shared" si="9"/>
        <v>#DIV/0!</v>
      </c>
      <c r="L125" s="56"/>
      <c r="M125" s="58"/>
      <c r="N125" s="56"/>
      <c r="O125" s="58"/>
      <c r="S125" s="56"/>
      <c r="T125" s="58"/>
      <c r="U125" s="56"/>
      <c r="V125" s="58"/>
      <c r="W125" s="55" t="e">
        <f t="shared" si="12"/>
        <v>#DIV/0!</v>
      </c>
      <c r="X125" s="55" t="e">
        <f t="shared" si="13"/>
        <v>#DIV/0!</v>
      </c>
      <c r="Z125" s="2"/>
      <c r="AA125" s="3">
        <v>302</v>
      </c>
      <c r="AB125" s="6">
        <v>302</v>
      </c>
      <c r="AC125" s="6">
        <v>302</v>
      </c>
      <c r="AD125" s="6">
        <v>302</v>
      </c>
      <c r="AE125" s="6">
        <v>302</v>
      </c>
      <c r="AF125" s="42">
        <v>302</v>
      </c>
      <c r="AH125" s="53">
        <v>302</v>
      </c>
      <c r="AI125" s="53">
        <v>302</v>
      </c>
      <c r="AJ125" s="53">
        <v>302</v>
      </c>
      <c r="AK125" s="53">
        <v>302</v>
      </c>
      <c r="AL125" s="53">
        <v>302</v>
      </c>
      <c r="AM125" s="54">
        <v>302</v>
      </c>
      <c r="AO125" s="6">
        <v>302</v>
      </c>
      <c r="AP125" s="6">
        <v>302</v>
      </c>
      <c r="AQ125" s="6">
        <v>302</v>
      </c>
      <c r="AR125" s="6">
        <v>302</v>
      </c>
      <c r="AS125" s="6">
        <v>302</v>
      </c>
      <c r="AT125" s="42">
        <v>302</v>
      </c>
    </row>
    <row r="126" spans="1:47" x14ac:dyDescent="0.2">
      <c r="A126">
        <v>302</v>
      </c>
      <c r="B126" t="s">
        <v>30</v>
      </c>
      <c r="E126" s="57" t="e">
        <f>AA126/AA$126*100</f>
        <v>#DIV/0!</v>
      </c>
      <c r="F126" s="59" t="e">
        <f t="shared" ref="F126:H130" si="40">AB126/AB$126*100</f>
        <v>#DIV/0!</v>
      </c>
      <c r="G126" s="57">
        <f t="shared" si="40"/>
        <v>100</v>
      </c>
      <c r="H126" s="59">
        <f t="shared" si="40"/>
        <v>100</v>
      </c>
      <c r="I126" s="55" t="e">
        <f t="shared" si="8"/>
        <v>#DIV/0!</v>
      </c>
      <c r="J126" s="55" t="e">
        <f t="shared" si="9"/>
        <v>#DIV/0!</v>
      </c>
      <c r="K126" s="55"/>
      <c r="L126" s="57" t="e">
        <f t="shared" ref="L126:L130" si="41">AH126/AH$126*100</f>
        <v>#DIV/0!</v>
      </c>
      <c r="M126" s="59" t="e">
        <f t="shared" ref="M126:M130" si="42">AI126/AI$126*100</f>
        <v>#DIV/0!</v>
      </c>
      <c r="N126" s="57" t="e">
        <f t="shared" ref="N126:N130" si="43">AJ126/AJ$126*100</f>
        <v>#DIV/0!</v>
      </c>
      <c r="O126" s="59" t="e">
        <f t="shared" ref="O126:O130" si="44">AK126/AK$126*100</f>
        <v>#DIV/0!</v>
      </c>
      <c r="P126" s="55"/>
      <c r="Q126" s="55"/>
      <c r="R126" s="55"/>
      <c r="S126" s="57" t="e">
        <f t="shared" ref="S126:S130" si="45">AO126/AO$126*100</f>
        <v>#DIV/0!</v>
      </c>
      <c r="T126" s="59" t="e">
        <f t="shared" ref="T126:T130" si="46">AP126/AP$126*100</f>
        <v>#DIV/0!</v>
      </c>
      <c r="U126" s="57">
        <f t="shared" ref="U126:U130" si="47">AQ126/AQ$126*100</f>
        <v>100</v>
      </c>
      <c r="V126" s="59">
        <f t="shared" ref="V126:V130" si="48">AR126/AR$126*100</f>
        <v>100</v>
      </c>
      <c r="W126" s="55" t="e">
        <f t="shared" si="12"/>
        <v>#DIV/0!</v>
      </c>
      <c r="X126" s="55" t="e">
        <f t="shared" si="13"/>
        <v>#DIV/0!</v>
      </c>
      <c r="Z126" s="7" t="s">
        <v>30</v>
      </c>
      <c r="AA126" s="9">
        <f>SUM(AA127:AA130)</f>
        <v>0</v>
      </c>
      <c r="AB126" s="9">
        <f>SUM(AB127:AB130)</f>
        <v>0</v>
      </c>
      <c r="AC126" s="9">
        <f>SUM(AC127:AC130)</f>
        <v>5</v>
      </c>
      <c r="AD126" s="9">
        <f>SUM(AD127:AD130)</f>
        <v>9</v>
      </c>
      <c r="AE126" s="9">
        <f>SUM(AE127:AE130)</f>
        <v>8</v>
      </c>
      <c r="AF126" s="40">
        <f>AG74</f>
        <v>4</v>
      </c>
      <c r="AH126" s="33">
        <f>SUM(AH127:AH130)</f>
        <v>0</v>
      </c>
      <c r="AI126" s="33">
        <f>SUM(AI127:AI130)</f>
        <v>0</v>
      </c>
      <c r="AJ126" s="33">
        <f>SUM(AJ127:AJ130)</f>
        <v>0</v>
      </c>
      <c r="AK126" s="33">
        <f>SUM(AK127:AK130)</f>
        <v>0</v>
      </c>
      <c r="AL126" s="33">
        <f>SUM(AL127:AL130)</f>
        <v>0</v>
      </c>
      <c r="AM126" s="27">
        <f>AG83</f>
        <v>0</v>
      </c>
      <c r="AO126" s="33">
        <f>SUM(AO127:AO130)</f>
        <v>0</v>
      </c>
      <c r="AP126" s="9">
        <f>SUM(AP127:AP130)</f>
        <v>0</v>
      </c>
      <c r="AQ126" s="9">
        <f>SUM(AQ127:AQ130)</f>
        <v>2</v>
      </c>
      <c r="AR126" s="9">
        <f>SUM(AR127:AR130)</f>
        <v>4</v>
      </c>
      <c r="AS126" s="9">
        <f>SUM(AS127:AS130)</f>
        <v>2</v>
      </c>
      <c r="AT126" s="33">
        <v>2</v>
      </c>
    </row>
    <row r="127" spans="1:47" x14ac:dyDescent="0.2">
      <c r="B127" t="s">
        <v>23</v>
      </c>
      <c r="E127" s="57" t="e">
        <f t="shared" ref="E127:E130" si="49">AA127/AA$126*100</f>
        <v>#DIV/0!</v>
      </c>
      <c r="F127" s="59" t="e">
        <f t="shared" si="40"/>
        <v>#DIV/0!</v>
      </c>
      <c r="G127" s="57">
        <f t="shared" si="40"/>
        <v>60</v>
      </c>
      <c r="H127" s="59">
        <f t="shared" si="40"/>
        <v>44.444444444444443</v>
      </c>
      <c r="I127" s="55" t="e">
        <f t="shared" si="8"/>
        <v>#DIV/0!</v>
      </c>
      <c r="J127" s="55" t="e">
        <f t="shared" si="9"/>
        <v>#DIV/0!</v>
      </c>
      <c r="K127" s="55"/>
      <c r="L127" s="57" t="e">
        <f t="shared" si="41"/>
        <v>#DIV/0!</v>
      </c>
      <c r="M127" s="59" t="e">
        <f t="shared" si="42"/>
        <v>#DIV/0!</v>
      </c>
      <c r="N127" s="57" t="e">
        <f t="shared" si="43"/>
        <v>#DIV/0!</v>
      </c>
      <c r="O127" s="59" t="e">
        <f t="shared" si="44"/>
        <v>#DIV/0!</v>
      </c>
      <c r="P127" s="55"/>
      <c r="Q127" s="55"/>
      <c r="R127" s="55"/>
      <c r="S127" s="57" t="e">
        <f t="shared" si="45"/>
        <v>#DIV/0!</v>
      </c>
      <c r="T127" s="59" t="e">
        <f t="shared" si="46"/>
        <v>#DIV/0!</v>
      </c>
      <c r="U127" s="57">
        <f t="shared" si="47"/>
        <v>50</v>
      </c>
      <c r="V127" s="59">
        <f t="shared" si="48"/>
        <v>25</v>
      </c>
      <c r="W127" s="55" t="e">
        <f t="shared" si="12"/>
        <v>#DIV/0!</v>
      </c>
      <c r="X127" s="55" t="e">
        <f t="shared" si="13"/>
        <v>#DIV/0!</v>
      </c>
      <c r="Z127" s="7" t="s">
        <v>23</v>
      </c>
      <c r="AA127" s="8"/>
      <c r="AB127" s="7"/>
      <c r="AC127" s="7">
        <v>3</v>
      </c>
      <c r="AD127" s="7">
        <v>4</v>
      </c>
      <c r="AE127" s="7"/>
      <c r="AF127" s="33"/>
      <c r="AH127" s="33"/>
      <c r="AI127" s="33"/>
      <c r="AJ127" s="33"/>
      <c r="AK127" s="33"/>
      <c r="AL127" s="33"/>
      <c r="AM127" s="9"/>
      <c r="AO127" s="33"/>
      <c r="AP127" s="9"/>
      <c r="AQ127" s="9">
        <v>1</v>
      </c>
      <c r="AR127" s="9">
        <v>1</v>
      </c>
      <c r="AS127" s="9"/>
      <c r="AT127" s="9"/>
    </row>
    <row r="128" spans="1:47" x14ac:dyDescent="0.2">
      <c r="B128" t="s">
        <v>11</v>
      </c>
      <c r="E128" s="57" t="e">
        <f t="shared" si="49"/>
        <v>#DIV/0!</v>
      </c>
      <c r="F128" s="59" t="e">
        <f t="shared" si="40"/>
        <v>#DIV/0!</v>
      </c>
      <c r="G128" s="57">
        <f t="shared" si="40"/>
        <v>0</v>
      </c>
      <c r="H128" s="59">
        <f t="shared" si="40"/>
        <v>0</v>
      </c>
      <c r="I128" s="55" t="e">
        <f t="shared" si="8"/>
        <v>#DIV/0!</v>
      </c>
      <c r="J128" s="55" t="e">
        <f t="shared" si="9"/>
        <v>#DIV/0!</v>
      </c>
      <c r="K128" s="55"/>
      <c r="L128" s="57" t="e">
        <f t="shared" si="41"/>
        <v>#DIV/0!</v>
      </c>
      <c r="M128" s="59" t="e">
        <f t="shared" si="42"/>
        <v>#DIV/0!</v>
      </c>
      <c r="N128" s="57" t="e">
        <f t="shared" si="43"/>
        <v>#DIV/0!</v>
      </c>
      <c r="O128" s="59" t="e">
        <f t="shared" si="44"/>
        <v>#DIV/0!</v>
      </c>
      <c r="P128" s="55"/>
      <c r="Q128" s="55"/>
      <c r="R128" s="55"/>
      <c r="S128" s="57" t="e">
        <f t="shared" si="45"/>
        <v>#DIV/0!</v>
      </c>
      <c r="T128" s="59" t="e">
        <f t="shared" si="46"/>
        <v>#DIV/0!</v>
      </c>
      <c r="U128" s="57">
        <f t="shared" si="47"/>
        <v>50</v>
      </c>
      <c r="V128" s="59">
        <f t="shared" si="48"/>
        <v>0</v>
      </c>
      <c r="W128" s="55" t="e">
        <f t="shared" si="12"/>
        <v>#DIV/0!</v>
      </c>
      <c r="X128" s="55" t="e">
        <f t="shared" si="13"/>
        <v>#DIV/0!</v>
      </c>
      <c r="Z128" s="7" t="s">
        <v>11</v>
      </c>
      <c r="AA128" s="8"/>
      <c r="AB128" s="7"/>
      <c r="AC128" s="7"/>
      <c r="AD128" s="7"/>
      <c r="AE128" s="7"/>
      <c r="AF128" s="33"/>
      <c r="AH128" s="33"/>
      <c r="AI128" s="33"/>
      <c r="AJ128" s="33"/>
      <c r="AK128" s="33"/>
      <c r="AL128" s="33"/>
      <c r="AM128" s="9"/>
      <c r="AO128" s="33"/>
      <c r="AP128" s="9"/>
      <c r="AQ128" s="9">
        <v>1</v>
      </c>
      <c r="AR128" s="9"/>
      <c r="AS128" s="9"/>
      <c r="AT128" s="9"/>
    </row>
    <row r="129" spans="1:47" x14ac:dyDescent="0.2">
      <c r="B129" t="s">
        <v>12</v>
      </c>
      <c r="E129" s="57" t="e">
        <f t="shared" si="49"/>
        <v>#DIV/0!</v>
      </c>
      <c r="F129" s="59" t="e">
        <f t="shared" si="40"/>
        <v>#DIV/0!</v>
      </c>
      <c r="G129" s="57">
        <f t="shared" si="40"/>
        <v>0</v>
      </c>
      <c r="H129" s="59">
        <f t="shared" si="40"/>
        <v>0</v>
      </c>
      <c r="I129" s="55" t="e">
        <f t="shared" si="8"/>
        <v>#DIV/0!</v>
      </c>
      <c r="J129" s="55" t="e">
        <f t="shared" si="9"/>
        <v>#DIV/0!</v>
      </c>
      <c r="K129" s="55"/>
      <c r="L129" s="57" t="e">
        <f t="shared" si="41"/>
        <v>#DIV/0!</v>
      </c>
      <c r="M129" s="59" t="e">
        <f t="shared" si="42"/>
        <v>#DIV/0!</v>
      </c>
      <c r="N129" s="57" t="e">
        <f t="shared" si="43"/>
        <v>#DIV/0!</v>
      </c>
      <c r="O129" s="59" t="e">
        <f t="shared" si="44"/>
        <v>#DIV/0!</v>
      </c>
      <c r="P129" s="55"/>
      <c r="Q129" s="55"/>
      <c r="R129" s="55"/>
      <c r="S129" s="57" t="e">
        <f t="shared" si="45"/>
        <v>#DIV/0!</v>
      </c>
      <c r="T129" s="59" t="e">
        <f t="shared" si="46"/>
        <v>#DIV/0!</v>
      </c>
      <c r="U129" s="57">
        <f t="shared" si="47"/>
        <v>0</v>
      </c>
      <c r="V129" s="59">
        <f t="shared" si="48"/>
        <v>0</v>
      </c>
      <c r="W129" s="55" t="e">
        <f t="shared" si="12"/>
        <v>#DIV/0!</v>
      </c>
      <c r="X129" s="55" t="e">
        <f t="shared" si="13"/>
        <v>#DIV/0!</v>
      </c>
      <c r="Z129" s="7" t="s">
        <v>12</v>
      </c>
      <c r="AA129" s="8"/>
      <c r="AB129" s="7"/>
      <c r="AC129" s="7"/>
      <c r="AD129" s="7"/>
      <c r="AE129" s="7">
        <v>8</v>
      </c>
      <c r="AF129" s="33"/>
      <c r="AH129" s="33"/>
      <c r="AI129" s="33"/>
      <c r="AJ129" s="33"/>
      <c r="AK129" s="33"/>
      <c r="AL129" s="33"/>
      <c r="AM129" s="9"/>
      <c r="AO129" s="33"/>
      <c r="AP129" s="9"/>
      <c r="AQ129" s="9"/>
      <c r="AR129" s="9"/>
      <c r="AS129" s="9">
        <v>2</v>
      </c>
      <c r="AT129" s="9"/>
    </row>
    <row r="130" spans="1:47" x14ac:dyDescent="0.2">
      <c r="B130" t="s">
        <v>36</v>
      </c>
      <c r="E130" s="57" t="e">
        <f t="shared" si="49"/>
        <v>#DIV/0!</v>
      </c>
      <c r="F130" s="59" t="e">
        <f t="shared" si="40"/>
        <v>#DIV/0!</v>
      </c>
      <c r="G130" s="57">
        <f t="shared" si="40"/>
        <v>40</v>
      </c>
      <c r="H130" s="59">
        <f t="shared" si="40"/>
        <v>55.555555555555557</v>
      </c>
      <c r="I130" s="55" t="e">
        <f t="shared" si="8"/>
        <v>#DIV/0!</v>
      </c>
      <c r="J130" s="55" t="e">
        <f t="shared" si="9"/>
        <v>#DIV/0!</v>
      </c>
      <c r="K130" s="55"/>
      <c r="L130" s="57" t="e">
        <f t="shared" si="41"/>
        <v>#DIV/0!</v>
      </c>
      <c r="M130" s="59" t="e">
        <f t="shared" si="42"/>
        <v>#DIV/0!</v>
      </c>
      <c r="N130" s="57" t="e">
        <f t="shared" si="43"/>
        <v>#DIV/0!</v>
      </c>
      <c r="O130" s="59" t="e">
        <f t="shared" si="44"/>
        <v>#DIV/0!</v>
      </c>
      <c r="P130" s="55"/>
      <c r="Q130" s="55"/>
      <c r="R130" s="55"/>
      <c r="S130" s="57" t="e">
        <f t="shared" si="45"/>
        <v>#DIV/0!</v>
      </c>
      <c r="T130" s="59" t="e">
        <f t="shared" si="46"/>
        <v>#DIV/0!</v>
      </c>
      <c r="U130" s="57">
        <f t="shared" si="47"/>
        <v>0</v>
      </c>
      <c r="V130" s="59">
        <f t="shared" si="48"/>
        <v>75</v>
      </c>
      <c r="W130" s="55" t="e">
        <f t="shared" si="12"/>
        <v>#DIV/0!</v>
      </c>
      <c r="X130" s="55" t="e">
        <f t="shared" si="13"/>
        <v>#DIV/0!</v>
      </c>
      <c r="Z130" s="10" t="s">
        <v>13</v>
      </c>
      <c r="AA130" s="11"/>
      <c r="AB130" s="10"/>
      <c r="AC130" s="10">
        <v>2</v>
      </c>
      <c r="AD130" s="10">
        <v>5</v>
      </c>
      <c r="AE130" s="10"/>
      <c r="AF130" s="34"/>
      <c r="AH130" s="33"/>
      <c r="AI130" s="33"/>
      <c r="AJ130" s="33"/>
      <c r="AK130" s="33"/>
      <c r="AL130" s="33"/>
      <c r="AM130" s="9"/>
      <c r="AO130" s="34"/>
      <c r="AP130" s="12"/>
      <c r="AQ130" s="12"/>
      <c r="AR130" s="12">
        <v>3</v>
      </c>
      <c r="AS130" s="12"/>
      <c r="AT130" s="12"/>
    </row>
    <row r="131" spans="1:47" x14ac:dyDescent="0.2">
      <c r="E131" s="56"/>
      <c r="F131" s="58"/>
      <c r="G131" s="56"/>
      <c r="H131" s="58"/>
      <c r="I131" s="55" t="e">
        <f t="shared" si="8"/>
        <v>#DIV/0!</v>
      </c>
      <c r="J131" s="55" t="e">
        <f t="shared" si="9"/>
        <v>#DIV/0!</v>
      </c>
      <c r="L131" s="56"/>
      <c r="M131" s="58"/>
      <c r="N131" s="56"/>
      <c r="O131" s="58"/>
      <c r="S131" s="56"/>
      <c r="T131" s="58"/>
      <c r="U131" s="56"/>
      <c r="V131" s="58"/>
      <c r="W131" s="55" t="e">
        <f t="shared" si="12"/>
        <v>#DIV/0!</v>
      </c>
      <c r="X131" s="55" t="e">
        <f t="shared" si="13"/>
        <v>#DIV/0!</v>
      </c>
      <c r="AH131" s="28"/>
      <c r="AI131" s="28"/>
      <c r="AJ131" s="28"/>
      <c r="AK131" s="28"/>
      <c r="AL131" s="28"/>
      <c r="AM131" s="28"/>
    </row>
    <row r="132" spans="1:47" x14ac:dyDescent="0.2">
      <c r="E132" s="56"/>
      <c r="F132" s="58"/>
      <c r="G132" s="56"/>
      <c r="H132" s="58"/>
      <c r="I132" s="55" t="e">
        <f t="shared" si="8"/>
        <v>#DIV/0!</v>
      </c>
      <c r="J132" s="55" t="e">
        <f t="shared" si="9"/>
        <v>#DIV/0!</v>
      </c>
      <c r="L132" s="56"/>
      <c r="M132" s="58"/>
      <c r="N132" s="56"/>
      <c r="O132" s="58"/>
      <c r="S132" s="56"/>
      <c r="T132" s="58"/>
      <c r="U132" s="56"/>
      <c r="V132" s="58"/>
      <c r="W132" s="55" t="e">
        <f t="shared" si="12"/>
        <v>#DIV/0!</v>
      </c>
      <c r="X132" s="55" t="e">
        <f t="shared" si="13"/>
        <v>#DIV/0!</v>
      </c>
      <c r="Z132" s="2"/>
      <c r="AA132" s="3">
        <v>303</v>
      </c>
      <c r="AB132" s="6">
        <v>303</v>
      </c>
      <c r="AC132" s="6">
        <v>303</v>
      </c>
      <c r="AD132" s="6">
        <v>303</v>
      </c>
      <c r="AE132" s="6">
        <v>303</v>
      </c>
      <c r="AF132" s="42">
        <v>303</v>
      </c>
      <c r="AH132" s="53">
        <v>303</v>
      </c>
      <c r="AI132" s="53">
        <v>303</v>
      </c>
      <c r="AJ132" s="53">
        <v>303</v>
      </c>
      <c r="AK132" s="53">
        <v>303</v>
      </c>
      <c r="AL132" s="53">
        <v>303</v>
      </c>
      <c r="AM132" s="54">
        <v>303</v>
      </c>
      <c r="AO132" s="6">
        <v>303</v>
      </c>
      <c r="AP132" s="6">
        <v>303</v>
      </c>
      <c r="AQ132" s="6">
        <v>303</v>
      </c>
      <c r="AR132" s="6">
        <v>303</v>
      </c>
      <c r="AS132" s="6">
        <v>303</v>
      </c>
      <c r="AT132" s="42">
        <v>303</v>
      </c>
    </row>
    <row r="133" spans="1:47" x14ac:dyDescent="0.2">
      <c r="A133">
        <v>303</v>
      </c>
      <c r="B133" t="s">
        <v>30</v>
      </c>
      <c r="E133" s="57" t="e">
        <f>AA133/AA$133*100</f>
        <v>#DIV/0!</v>
      </c>
      <c r="F133" s="59" t="e">
        <f t="shared" ref="F133:H137" si="50">AB133/AB$133*100</f>
        <v>#DIV/0!</v>
      </c>
      <c r="G133" s="57" t="e">
        <f t="shared" si="50"/>
        <v>#DIV/0!</v>
      </c>
      <c r="H133" s="59" t="e">
        <f t="shared" si="50"/>
        <v>#DIV/0!</v>
      </c>
      <c r="I133" s="55" t="e">
        <f t="shared" si="8"/>
        <v>#DIV/0!</v>
      </c>
      <c r="J133" s="55" t="e">
        <f t="shared" si="9"/>
        <v>#DIV/0!</v>
      </c>
      <c r="K133" s="55"/>
      <c r="L133" s="57" t="e">
        <f t="shared" ref="L133:L137" si="51">AH133/AH$133*100</f>
        <v>#DIV/0!</v>
      </c>
      <c r="M133" s="59" t="e">
        <f t="shared" ref="M133:M137" si="52">AI133/AI$133*100</f>
        <v>#DIV/0!</v>
      </c>
      <c r="N133" s="57" t="e">
        <f t="shared" ref="N133:N137" si="53">AJ133/AJ$133*100</f>
        <v>#DIV/0!</v>
      </c>
      <c r="O133" s="59" t="e">
        <f t="shared" ref="O133:O137" si="54">AK133/AK$133*100</f>
        <v>#DIV/0!</v>
      </c>
      <c r="P133" s="55"/>
      <c r="Q133" s="55"/>
      <c r="R133" s="55"/>
      <c r="S133" s="57" t="e">
        <f t="shared" ref="S133:S137" si="55">AO133/AO$133*100</f>
        <v>#DIV/0!</v>
      </c>
      <c r="T133" s="59">
        <f t="shared" ref="T133:T137" si="56">AP133/AP$133*100</f>
        <v>100</v>
      </c>
      <c r="U133" s="57" t="e">
        <f t="shared" ref="U133:U137" si="57">AQ133/AQ$133*100</f>
        <v>#DIV/0!</v>
      </c>
      <c r="V133" s="59" t="e">
        <f t="shared" ref="V133:V137" si="58">AR133/AR$133*100</f>
        <v>#DIV/0!</v>
      </c>
      <c r="W133" s="55" t="e">
        <f t="shared" si="12"/>
        <v>#DIV/0!</v>
      </c>
      <c r="X133" s="55" t="e">
        <f t="shared" si="13"/>
        <v>#DIV/0!</v>
      </c>
      <c r="Z133" s="7" t="s">
        <v>30</v>
      </c>
      <c r="AA133" s="9">
        <f>SUM(AA134:AA137)</f>
        <v>0</v>
      </c>
      <c r="AB133" s="9">
        <f>SUM(AB134:AB137)</f>
        <v>0</v>
      </c>
      <c r="AC133" s="9">
        <f>SUM(AC134:AC137)</f>
        <v>0</v>
      </c>
      <c r="AD133" s="9">
        <f>SUM(AD134:AD137)</f>
        <v>0</v>
      </c>
      <c r="AE133" s="9">
        <f>SUM(AE134:AE137)</f>
        <v>0</v>
      </c>
      <c r="AF133" s="40">
        <f>AG75</f>
        <v>0</v>
      </c>
      <c r="AH133" s="33">
        <f>SUM(AH134:AH137)</f>
        <v>0</v>
      </c>
      <c r="AI133" s="33">
        <f>SUM(AI134:AI137)</f>
        <v>0</v>
      </c>
      <c r="AJ133" s="33">
        <f>SUM(AJ134:AJ137)</f>
        <v>0</v>
      </c>
      <c r="AK133" s="33">
        <f>SUM(AK134:AK137)</f>
        <v>0</v>
      </c>
      <c r="AL133" s="33">
        <f>SUM(AL134:AL137)</f>
        <v>0</v>
      </c>
      <c r="AM133" s="27">
        <f>AG84</f>
        <v>0</v>
      </c>
      <c r="AO133" s="33">
        <f>SUM(AO134:AO137)</f>
        <v>0</v>
      </c>
      <c r="AP133" s="9">
        <f>SUM(AP134:AP137)</f>
        <v>4</v>
      </c>
      <c r="AQ133" s="9">
        <f>SUM(AQ134:AQ137)</f>
        <v>0</v>
      </c>
      <c r="AR133" s="9">
        <f>SUM(AR134:AR137)</f>
        <v>0</v>
      </c>
      <c r="AS133" s="9">
        <f>SUM(AS134:AS137)</f>
        <v>0</v>
      </c>
      <c r="AT133" s="33">
        <v>0</v>
      </c>
    </row>
    <row r="134" spans="1:47" x14ac:dyDescent="0.2">
      <c r="B134" t="s">
        <v>23</v>
      </c>
      <c r="E134" s="57" t="e">
        <f t="shared" ref="E134:E137" si="59">AA134/AA$133*100</f>
        <v>#DIV/0!</v>
      </c>
      <c r="F134" s="59" t="e">
        <f t="shared" si="50"/>
        <v>#DIV/0!</v>
      </c>
      <c r="G134" s="57" t="e">
        <f t="shared" si="50"/>
        <v>#DIV/0!</v>
      </c>
      <c r="H134" s="59" t="e">
        <f t="shared" si="50"/>
        <v>#DIV/0!</v>
      </c>
      <c r="I134" s="55" t="e">
        <f t="shared" si="8"/>
        <v>#DIV/0!</v>
      </c>
      <c r="J134" s="55" t="e">
        <f t="shared" si="9"/>
        <v>#DIV/0!</v>
      </c>
      <c r="K134" s="55"/>
      <c r="L134" s="57" t="e">
        <f t="shared" si="51"/>
        <v>#DIV/0!</v>
      </c>
      <c r="M134" s="59" t="e">
        <f t="shared" si="52"/>
        <v>#DIV/0!</v>
      </c>
      <c r="N134" s="57" t="e">
        <f t="shared" si="53"/>
        <v>#DIV/0!</v>
      </c>
      <c r="O134" s="59" t="e">
        <f t="shared" si="54"/>
        <v>#DIV/0!</v>
      </c>
      <c r="P134" s="55"/>
      <c r="Q134" s="55"/>
      <c r="R134" s="55"/>
      <c r="S134" s="57" t="e">
        <f t="shared" si="55"/>
        <v>#DIV/0!</v>
      </c>
      <c r="T134" s="59">
        <f t="shared" si="56"/>
        <v>0</v>
      </c>
      <c r="U134" s="57" t="e">
        <f t="shared" si="57"/>
        <v>#DIV/0!</v>
      </c>
      <c r="V134" s="59" t="e">
        <f t="shared" si="58"/>
        <v>#DIV/0!</v>
      </c>
      <c r="W134" s="55" t="e">
        <f t="shared" si="12"/>
        <v>#DIV/0!</v>
      </c>
      <c r="X134" s="55" t="e">
        <f t="shared" si="13"/>
        <v>#DIV/0!</v>
      </c>
      <c r="Z134" s="7" t="s">
        <v>23</v>
      </c>
      <c r="AA134" s="8"/>
      <c r="AB134" s="7"/>
      <c r="AC134" s="7"/>
      <c r="AD134" s="7"/>
      <c r="AE134" s="7"/>
      <c r="AF134" s="33"/>
      <c r="AH134" s="33"/>
      <c r="AI134" s="33"/>
      <c r="AJ134" s="33"/>
      <c r="AK134" s="33"/>
      <c r="AL134" s="33"/>
      <c r="AM134" s="9"/>
      <c r="AO134" s="33"/>
      <c r="AP134" s="9"/>
      <c r="AQ134" s="9"/>
      <c r="AR134" s="9"/>
      <c r="AS134" s="9"/>
      <c r="AT134" s="9"/>
    </row>
    <row r="135" spans="1:47" x14ac:dyDescent="0.2">
      <c r="B135" t="s">
        <v>11</v>
      </c>
      <c r="E135" s="57" t="e">
        <f t="shared" si="59"/>
        <v>#DIV/0!</v>
      </c>
      <c r="F135" s="59" t="e">
        <f t="shared" si="50"/>
        <v>#DIV/0!</v>
      </c>
      <c r="G135" s="57" t="e">
        <f t="shared" si="50"/>
        <v>#DIV/0!</v>
      </c>
      <c r="H135" s="59" t="e">
        <f t="shared" si="50"/>
        <v>#DIV/0!</v>
      </c>
      <c r="I135" s="55" t="e">
        <f t="shared" si="8"/>
        <v>#DIV/0!</v>
      </c>
      <c r="J135" s="55" t="e">
        <f t="shared" si="9"/>
        <v>#DIV/0!</v>
      </c>
      <c r="K135" s="55"/>
      <c r="L135" s="57" t="e">
        <f t="shared" si="51"/>
        <v>#DIV/0!</v>
      </c>
      <c r="M135" s="59" t="e">
        <f t="shared" si="52"/>
        <v>#DIV/0!</v>
      </c>
      <c r="N135" s="57" t="e">
        <f t="shared" si="53"/>
        <v>#DIV/0!</v>
      </c>
      <c r="O135" s="59" t="e">
        <f t="shared" si="54"/>
        <v>#DIV/0!</v>
      </c>
      <c r="P135" s="55"/>
      <c r="Q135" s="55"/>
      <c r="R135" s="55"/>
      <c r="S135" s="57" t="e">
        <f t="shared" si="55"/>
        <v>#DIV/0!</v>
      </c>
      <c r="T135" s="59">
        <f t="shared" si="56"/>
        <v>0</v>
      </c>
      <c r="U135" s="57" t="e">
        <f t="shared" si="57"/>
        <v>#DIV/0!</v>
      </c>
      <c r="V135" s="59" t="e">
        <f t="shared" si="58"/>
        <v>#DIV/0!</v>
      </c>
      <c r="W135" s="55" t="e">
        <f t="shared" si="12"/>
        <v>#DIV/0!</v>
      </c>
      <c r="X135" s="55" t="e">
        <f t="shared" si="13"/>
        <v>#DIV/0!</v>
      </c>
      <c r="Z135" s="7" t="s">
        <v>11</v>
      </c>
      <c r="AA135" s="8"/>
      <c r="AB135" s="7"/>
      <c r="AC135" s="7"/>
      <c r="AD135" s="7"/>
      <c r="AE135" s="7"/>
      <c r="AF135" s="33"/>
      <c r="AH135" s="33"/>
      <c r="AI135" s="33"/>
      <c r="AJ135" s="33"/>
      <c r="AK135" s="33"/>
      <c r="AL135" s="33"/>
      <c r="AM135" s="9"/>
      <c r="AO135" s="33"/>
      <c r="AP135" s="9"/>
      <c r="AQ135" s="9"/>
      <c r="AR135" s="9"/>
      <c r="AS135" s="9"/>
      <c r="AT135" s="9"/>
    </row>
    <row r="136" spans="1:47" x14ac:dyDescent="0.2">
      <c r="B136" t="s">
        <v>12</v>
      </c>
      <c r="E136" s="57" t="e">
        <f t="shared" si="59"/>
        <v>#DIV/0!</v>
      </c>
      <c r="F136" s="59" t="e">
        <f t="shared" si="50"/>
        <v>#DIV/0!</v>
      </c>
      <c r="G136" s="57" t="e">
        <f t="shared" si="50"/>
        <v>#DIV/0!</v>
      </c>
      <c r="H136" s="59" t="e">
        <f t="shared" si="50"/>
        <v>#DIV/0!</v>
      </c>
      <c r="I136" s="55" t="e">
        <f t="shared" si="8"/>
        <v>#DIV/0!</v>
      </c>
      <c r="J136" s="55" t="e">
        <f t="shared" si="9"/>
        <v>#DIV/0!</v>
      </c>
      <c r="K136" s="55"/>
      <c r="L136" s="57" t="e">
        <f t="shared" si="51"/>
        <v>#DIV/0!</v>
      </c>
      <c r="M136" s="59" t="e">
        <f t="shared" si="52"/>
        <v>#DIV/0!</v>
      </c>
      <c r="N136" s="57" t="e">
        <f t="shared" si="53"/>
        <v>#DIV/0!</v>
      </c>
      <c r="O136" s="59" t="e">
        <f t="shared" si="54"/>
        <v>#DIV/0!</v>
      </c>
      <c r="P136" s="55"/>
      <c r="Q136" s="55"/>
      <c r="R136" s="55"/>
      <c r="S136" s="57" t="e">
        <f t="shared" si="55"/>
        <v>#DIV/0!</v>
      </c>
      <c r="T136" s="59">
        <f t="shared" si="56"/>
        <v>0</v>
      </c>
      <c r="U136" s="57" t="e">
        <f t="shared" si="57"/>
        <v>#DIV/0!</v>
      </c>
      <c r="V136" s="59" t="e">
        <f t="shared" si="58"/>
        <v>#DIV/0!</v>
      </c>
      <c r="W136" s="55" t="e">
        <f t="shared" si="12"/>
        <v>#DIV/0!</v>
      </c>
      <c r="X136" s="55" t="e">
        <f t="shared" si="13"/>
        <v>#DIV/0!</v>
      </c>
      <c r="Z136" s="7" t="s">
        <v>12</v>
      </c>
      <c r="AA136" s="8"/>
      <c r="AB136" s="7"/>
      <c r="AC136" s="7"/>
      <c r="AD136" s="7"/>
      <c r="AE136" s="7"/>
      <c r="AF136" s="33"/>
      <c r="AH136" s="33"/>
      <c r="AI136" s="33"/>
      <c r="AJ136" s="33"/>
      <c r="AK136" s="33"/>
      <c r="AL136" s="33"/>
      <c r="AM136" s="9"/>
      <c r="AO136" s="33"/>
      <c r="AP136" s="9"/>
      <c r="AQ136" s="9"/>
      <c r="AR136" s="9"/>
      <c r="AS136" s="9"/>
      <c r="AT136" s="9"/>
    </row>
    <row r="137" spans="1:47" x14ac:dyDescent="0.2">
      <c r="B137" t="s">
        <v>36</v>
      </c>
      <c r="E137" s="57" t="e">
        <f t="shared" si="59"/>
        <v>#DIV/0!</v>
      </c>
      <c r="F137" s="59" t="e">
        <f t="shared" si="50"/>
        <v>#DIV/0!</v>
      </c>
      <c r="G137" s="57" t="e">
        <f t="shared" si="50"/>
        <v>#DIV/0!</v>
      </c>
      <c r="H137" s="59" t="e">
        <f t="shared" si="50"/>
        <v>#DIV/0!</v>
      </c>
      <c r="I137" s="55" t="e">
        <f t="shared" si="8"/>
        <v>#DIV/0!</v>
      </c>
      <c r="J137" s="55" t="e">
        <f t="shared" si="9"/>
        <v>#DIV/0!</v>
      </c>
      <c r="K137" s="55"/>
      <c r="L137" s="57" t="e">
        <f t="shared" si="51"/>
        <v>#DIV/0!</v>
      </c>
      <c r="M137" s="59" t="e">
        <f t="shared" si="52"/>
        <v>#DIV/0!</v>
      </c>
      <c r="N137" s="57" t="e">
        <f t="shared" si="53"/>
        <v>#DIV/0!</v>
      </c>
      <c r="O137" s="59" t="e">
        <f t="shared" si="54"/>
        <v>#DIV/0!</v>
      </c>
      <c r="P137" s="55"/>
      <c r="Q137" s="55"/>
      <c r="R137" s="55"/>
      <c r="S137" s="57" t="e">
        <f t="shared" si="55"/>
        <v>#DIV/0!</v>
      </c>
      <c r="T137" s="59">
        <f t="shared" si="56"/>
        <v>100</v>
      </c>
      <c r="U137" s="57" t="e">
        <f t="shared" si="57"/>
        <v>#DIV/0!</v>
      </c>
      <c r="V137" s="59" t="e">
        <f t="shared" si="58"/>
        <v>#DIV/0!</v>
      </c>
      <c r="W137" s="55" t="e">
        <f t="shared" si="12"/>
        <v>#DIV/0!</v>
      </c>
      <c r="X137" s="55" t="e">
        <f t="shared" si="13"/>
        <v>#DIV/0!</v>
      </c>
      <c r="Z137" s="10" t="s">
        <v>13</v>
      </c>
      <c r="AA137" s="11"/>
      <c r="AB137" s="10"/>
      <c r="AC137" s="10"/>
      <c r="AD137" s="10"/>
      <c r="AE137" s="10"/>
      <c r="AF137" s="34"/>
      <c r="AH137" s="33"/>
      <c r="AI137" s="33"/>
      <c r="AJ137" s="33"/>
      <c r="AK137" s="33"/>
      <c r="AL137" s="33"/>
      <c r="AM137" s="9"/>
      <c r="AO137" s="34"/>
      <c r="AP137" s="12">
        <v>4</v>
      </c>
      <c r="AQ137" s="12"/>
      <c r="AR137" s="12"/>
      <c r="AS137" s="12"/>
      <c r="AT137" s="12"/>
    </row>
    <row r="138" spans="1:47" x14ac:dyDescent="0.2">
      <c r="E138" s="56"/>
      <c r="F138" s="58"/>
      <c r="G138" s="56"/>
      <c r="H138" s="58"/>
      <c r="I138" s="55" t="e">
        <f t="shared" si="8"/>
        <v>#DIV/0!</v>
      </c>
      <c r="J138" s="55" t="e">
        <f t="shared" si="9"/>
        <v>#DIV/0!</v>
      </c>
      <c r="L138" s="56"/>
      <c r="M138" s="58"/>
      <c r="N138" s="56"/>
      <c r="O138" s="58"/>
      <c r="S138" s="56"/>
      <c r="T138" s="58"/>
      <c r="U138" s="56"/>
      <c r="V138" s="58"/>
      <c r="W138" s="55" t="e">
        <f t="shared" si="12"/>
        <v>#DIV/0!</v>
      </c>
      <c r="X138" s="55" t="e">
        <f t="shared" si="13"/>
        <v>#DIV/0!</v>
      </c>
      <c r="AH138" s="28"/>
      <c r="AI138" s="28"/>
      <c r="AJ138" s="28"/>
      <c r="AK138" s="28"/>
      <c r="AL138" s="28"/>
      <c r="AM138" s="28"/>
    </row>
    <row r="139" spans="1:47" x14ac:dyDescent="0.2">
      <c r="E139" s="56"/>
      <c r="F139" s="58"/>
      <c r="G139" s="56"/>
      <c r="H139" s="58"/>
      <c r="I139" s="55" t="e">
        <f t="shared" si="8"/>
        <v>#DIV/0!</v>
      </c>
      <c r="J139" s="55" t="e">
        <f t="shared" si="9"/>
        <v>#DIV/0!</v>
      </c>
      <c r="L139" s="56"/>
      <c r="M139" s="58"/>
      <c r="N139" s="56"/>
      <c r="O139" s="58"/>
      <c r="S139" s="56"/>
      <c r="T139" s="58"/>
      <c r="U139" s="56"/>
      <c r="V139" s="58"/>
      <c r="W139" s="55" t="e">
        <f t="shared" si="12"/>
        <v>#DIV/0!</v>
      </c>
      <c r="X139" s="55" t="e">
        <f t="shared" si="13"/>
        <v>#DIV/0!</v>
      </c>
      <c r="Z139" s="2"/>
      <c r="AA139" s="3">
        <v>201</v>
      </c>
      <c r="AB139" s="6">
        <v>201</v>
      </c>
      <c r="AC139" s="6">
        <v>201</v>
      </c>
      <c r="AD139" s="6">
        <v>201</v>
      </c>
      <c r="AE139" s="6">
        <v>201</v>
      </c>
      <c r="AF139" s="42">
        <v>201</v>
      </c>
      <c r="AH139" s="53">
        <v>201</v>
      </c>
      <c r="AI139" s="53">
        <v>201</v>
      </c>
      <c r="AJ139" s="53">
        <v>201</v>
      </c>
      <c r="AK139" s="53">
        <v>201</v>
      </c>
      <c r="AL139" s="53">
        <v>201</v>
      </c>
      <c r="AM139" s="54">
        <v>201</v>
      </c>
      <c r="AO139" s="6">
        <v>201</v>
      </c>
      <c r="AP139" s="6">
        <v>201</v>
      </c>
      <c r="AQ139" s="6">
        <v>201</v>
      </c>
      <c r="AR139" s="6">
        <v>201</v>
      </c>
      <c r="AS139" s="6">
        <v>201</v>
      </c>
      <c r="AT139" s="42">
        <v>201</v>
      </c>
    </row>
    <row r="140" spans="1:47" x14ac:dyDescent="0.2">
      <c r="A140">
        <v>201</v>
      </c>
      <c r="B140" t="s">
        <v>30</v>
      </c>
      <c r="E140" s="57" t="e">
        <f>AA140/AA$140*100</f>
        <v>#DIV/0!</v>
      </c>
      <c r="F140" s="59" t="e">
        <f t="shared" ref="F140:F144" si="60">AB140/AB$140*100</f>
        <v>#DIV/0!</v>
      </c>
      <c r="G140" s="57" t="s">
        <v>31</v>
      </c>
      <c r="H140" s="59" t="s">
        <v>31</v>
      </c>
      <c r="I140" s="55" t="e">
        <f t="shared" si="8"/>
        <v>#DIV/0!</v>
      </c>
      <c r="J140" s="55" t="e">
        <f t="shared" si="9"/>
        <v>#DIV/0!</v>
      </c>
      <c r="K140" s="55"/>
      <c r="L140" s="57" t="e">
        <f t="shared" ref="L140:L144" si="61">AH140/AH$140*100</f>
        <v>#DIV/0!</v>
      </c>
      <c r="M140" s="59" t="e">
        <f t="shared" ref="M140:M144" si="62">AI140/AI$140*100</f>
        <v>#DIV/0!</v>
      </c>
      <c r="N140" s="57" t="s">
        <v>31</v>
      </c>
      <c r="O140" s="59" t="s">
        <v>31</v>
      </c>
      <c r="P140" s="55"/>
      <c r="Q140" s="55"/>
      <c r="R140" s="55"/>
      <c r="S140" s="57" t="e">
        <f t="shared" ref="S140:S144" si="63">AO140/AO$140*100</f>
        <v>#DIV/0!</v>
      </c>
      <c r="T140" s="59" t="e">
        <f t="shared" ref="T140:T144" si="64">AP140/AP$140*100</f>
        <v>#DIV/0!</v>
      </c>
      <c r="U140" s="57" t="s">
        <v>31</v>
      </c>
      <c r="V140" s="59" t="s">
        <v>31</v>
      </c>
      <c r="W140" s="55" t="e">
        <f t="shared" si="12"/>
        <v>#DIV/0!</v>
      </c>
      <c r="X140" s="55" t="e">
        <f t="shared" si="13"/>
        <v>#DIV/0!</v>
      </c>
      <c r="Z140" s="7" t="s">
        <v>30</v>
      </c>
      <c r="AA140" s="9">
        <f>SUM(AA141:AA144)</f>
        <v>0</v>
      </c>
      <c r="AB140" s="9">
        <f>SUM(AB141:AB144)</f>
        <v>0</v>
      </c>
      <c r="AC140" s="9">
        <f>SUM(AC141:AC144)</f>
        <v>44</v>
      </c>
      <c r="AD140" s="60"/>
      <c r="AE140" s="9">
        <v>46</v>
      </c>
      <c r="AF140" s="40">
        <f>AG71</f>
        <v>209</v>
      </c>
      <c r="AG140">
        <f>SUM(AC140:AE140)</f>
        <v>90</v>
      </c>
      <c r="AH140" s="33">
        <f>SUM(AH141:AH144)</f>
        <v>0</v>
      </c>
      <c r="AI140" s="33">
        <f>SUM(AI141:AI144)</f>
        <v>0</v>
      </c>
      <c r="AJ140" s="33">
        <f>SUM(AJ141:AJ144)</f>
        <v>0</v>
      </c>
      <c r="AK140" s="61"/>
      <c r="AL140" s="33">
        <f>SUM(AL141:AL144)</f>
        <v>0</v>
      </c>
      <c r="AM140" s="27">
        <f>AG80</f>
        <v>0</v>
      </c>
      <c r="AO140" s="33">
        <f>SUM(AO141:AO144)</f>
        <v>0</v>
      </c>
      <c r="AP140" s="9">
        <f>SUM(AP141:AP144)</f>
        <v>0</v>
      </c>
      <c r="AQ140" s="9">
        <f>SUM(AQ141:AQ144)</f>
        <v>0</v>
      </c>
      <c r="AR140" s="60"/>
      <c r="AS140" s="9">
        <f>SUM(AS141:AS144)</f>
        <v>0</v>
      </c>
      <c r="AT140" s="33">
        <v>17</v>
      </c>
      <c r="AU140">
        <f>SUM(AQ140:AS140)</f>
        <v>0</v>
      </c>
    </row>
    <row r="141" spans="1:47" x14ac:dyDescent="0.2">
      <c r="B141" t="s">
        <v>23</v>
      </c>
      <c r="E141" s="57" t="e">
        <f t="shared" ref="E141:E144" si="65">AA141/AA$140*100</f>
        <v>#DIV/0!</v>
      </c>
      <c r="F141" s="59" t="e">
        <f t="shared" si="60"/>
        <v>#DIV/0!</v>
      </c>
      <c r="G141" s="57" t="s">
        <v>31</v>
      </c>
      <c r="H141" s="59" t="s">
        <v>31</v>
      </c>
      <c r="I141" s="55" t="e">
        <f t="shared" si="8"/>
        <v>#DIV/0!</v>
      </c>
      <c r="J141" s="55" t="e">
        <f t="shared" si="9"/>
        <v>#DIV/0!</v>
      </c>
      <c r="K141" s="55"/>
      <c r="L141" s="57" t="e">
        <f t="shared" si="61"/>
        <v>#DIV/0!</v>
      </c>
      <c r="M141" s="59" t="e">
        <f t="shared" si="62"/>
        <v>#DIV/0!</v>
      </c>
      <c r="N141" s="57" t="s">
        <v>31</v>
      </c>
      <c r="O141" s="59" t="s">
        <v>31</v>
      </c>
      <c r="P141" s="55"/>
      <c r="Q141" s="55"/>
      <c r="R141" s="55"/>
      <c r="S141" s="57" t="e">
        <f t="shared" si="63"/>
        <v>#DIV/0!</v>
      </c>
      <c r="T141" s="59" t="e">
        <f t="shared" si="64"/>
        <v>#DIV/0!</v>
      </c>
      <c r="U141" s="57" t="s">
        <v>31</v>
      </c>
      <c r="V141" s="59" t="s">
        <v>31</v>
      </c>
      <c r="W141" s="55" t="e">
        <f t="shared" si="12"/>
        <v>#DIV/0!</v>
      </c>
      <c r="X141" s="55" t="e">
        <f t="shared" si="13"/>
        <v>#DIV/0!</v>
      </c>
      <c r="Z141" s="7" t="s">
        <v>23</v>
      </c>
      <c r="AA141" s="8"/>
      <c r="AB141" s="7"/>
      <c r="AC141" s="7">
        <v>25</v>
      </c>
      <c r="AD141" s="7"/>
      <c r="AE141" s="7"/>
      <c r="AF141" s="33"/>
      <c r="AG141" s="55">
        <f>SUM(AC141:AE141)/AG$140*100</f>
        <v>27.777777777777779</v>
      </c>
      <c r="AH141" s="33"/>
      <c r="AI141" s="33"/>
      <c r="AJ141" s="33"/>
      <c r="AK141" s="33"/>
      <c r="AL141" s="33"/>
      <c r="AM141" s="9"/>
      <c r="AO141" s="33"/>
      <c r="AP141" s="9"/>
      <c r="AQ141" s="9"/>
      <c r="AR141" s="9"/>
      <c r="AS141" s="9"/>
      <c r="AT141" s="33"/>
      <c r="AU141" s="55" t="e">
        <f>SUM(AQ141:AS141)/AU$140*100</f>
        <v>#DIV/0!</v>
      </c>
    </row>
    <row r="142" spans="1:47" x14ac:dyDescent="0.2">
      <c r="B142" t="s">
        <v>11</v>
      </c>
      <c r="E142" s="57" t="e">
        <f t="shared" si="65"/>
        <v>#DIV/0!</v>
      </c>
      <c r="F142" s="59" t="e">
        <f t="shared" si="60"/>
        <v>#DIV/0!</v>
      </c>
      <c r="G142" s="57" t="s">
        <v>31</v>
      </c>
      <c r="H142" s="59" t="s">
        <v>31</v>
      </c>
      <c r="I142" s="55" t="e">
        <f t="shared" si="8"/>
        <v>#DIV/0!</v>
      </c>
      <c r="J142" s="55" t="e">
        <f t="shared" si="9"/>
        <v>#DIV/0!</v>
      </c>
      <c r="K142" s="55"/>
      <c r="L142" s="57" t="e">
        <f t="shared" si="61"/>
        <v>#DIV/0!</v>
      </c>
      <c r="M142" s="59" t="e">
        <f t="shared" si="62"/>
        <v>#DIV/0!</v>
      </c>
      <c r="N142" s="57" t="s">
        <v>31</v>
      </c>
      <c r="O142" s="59" t="s">
        <v>31</v>
      </c>
      <c r="P142" s="55"/>
      <c r="Q142" s="55"/>
      <c r="R142" s="55"/>
      <c r="S142" s="57" t="e">
        <f t="shared" si="63"/>
        <v>#DIV/0!</v>
      </c>
      <c r="T142" s="59" t="e">
        <f t="shared" si="64"/>
        <v>#DIV/0!</v>
      </c>
      <c r="U142" s="57" t="s">
        <v>31</v>
      </c>
      <c r="V142" s="59" t="s">
        <v>31</v>
      </c>
      <c r="W142" s="55" t="e">
        <f t="shared" si="12"/>
        <v>#DIV/0!</v>
      </c>
      <c r="X142" s="55" t="e">
        <f t="shared" si="13"/>
        <v>#DIV/0!</v>
      </c>
      <c r="Z142" s="7" t="s">
        <v>11</v>
      </c>
      <c r="AA142" s="8"/>
      <c r="AB142" s="7"/>
      <c r="AC142" s="7"/>
      <c r="AD142" s="7"/>
      <c r="AE142" s="7"/>
      <c r="AF142" s="33"/>
      <c r="AG142" s="55">
        <f t="shared" ref="AG142:AG144" si="66">SUM(AC142:AE142)/AG$140*100</f>
        <v>0</v>
      </c>
      <c r="AH142" s="33"/>
      <c r="AI142" s="33"/>
      <c r="AJ142" s="33"/>
      <c r="AK142" s="33"/>
      <c r="AL142" s="33"/>
      <c r="AM142" s="9"/>
      <c r="AO142" s="33"/>
      <c r="AP142" s="9"/>
      <c r="AQ142" s="9"/>
      <c r="AR142" s="9"/>
      <c r="AS142" s="9"/>
      <c r="AT142" s="9"/>
      <c r="AU142" s="55" t="e">
        <f t="shared" ref="AU142:AU144" si="67">SUM(AQ142:AS142)/AU$140*100</f>
        <v>#DIV/0!</v>
      </c>
    </row>
    <row r="143" spans="1:47" x14ac:dyDescent="0.2">
      <c r="B143" t="s">
        <v>12</v>
      </c>
      <c r="E143" s="57" t="e">
        <f t="shared" si="65"/>
        <v>#DIV/0!</v>
      </c>
      <c r="F143" s="59" t="e">
        <f t="shared" si="60"/>
        <v>#DIV/0!</v>
      </c>
      <c r="G143" s="57" t="s">
        <v>31</v>
      </c>
      <c r="H143" s="59" t="s">
        <v>31</v>
      </c>
      <c r="I143" s="55" t="e">
        <f t="shared" si="8"/>
        <v>#DIV/0!</v>
      </c>
      <c r="J143" s="55" t="e">
        <f t="shared" si="9"/>
        <v>#DIV/0!</v>
      </c>
      <c r="K143" s="55"/>
      <c r="L143" s="57" t="e">
        <f t="shared" si="61"/>
        <v>#DIV/0!</v>
      </c>
      <c r="M143" s="59" t="e">
        <f t="shared" si="62"/>
        <v>#DIV/0!</v>
      </c>
      <c r="N143" s="57" t="s">
        <v>31</v>
      </c>
      <c r="O143" s="59" t="s">
        <v>31</v>
      </c>
      <c r="P143" s="55"/>
      <c r="Q143" s="55"/>
      <c r="R143" s="55"/>
      <c r="S143" s="57" t="e">
        <f t="shared" si="63"/>
        <v>#DIV/0!</v>
      </c>
      <c r="T143" s="59" t="e">
        <f t="shared" si="64"/>
        <v>#DIV/0!</v>
      </c>
      <c r="U143" s="57" t="s">
        <v>31</v>
      </c>
      <c r="V143" s="59" t="s">
        <v>31</v>
      </c>
      <c r="W143" s="55" t="e">
        <f t="shared" si="12"/>
        <v>#DIV/0!</v>
      </c>
      <c r="X143" s="55" t="e">
        <f t="shared" si="13"/>
        <v>#DIV/0!</v>
      </c>
      <c r="Z143" s="7" t="s">
        <v>12</v>
      </c>
      <c r="AA143" s="8"/>
      <c r="AB143" s="7"/>
      <c r="AC143" s="7">
        <v>13</v>
      </c>
      <c r="AD143" s="7"/>
      <c r="AE143" s="7">
        <v>28</v>
      </c>
      <c r="AF143" s="33"/>
      <c r="AG143" s="55">
        <f t="shared" si="66"/>
        <v>45.555555555555557</v>
      </c>
      <c r="AH143" s="33"/>
      <c r="AI143" s="33"/>
      <c r="AJ143" s="33"/>
      <c r="AK143" s="33"/>
      <c r="AL143" s="33"/>
      <c r="AM143" s="9"/>
      <c r="AO143" s="33"/>
      <c r="AP143" s="9"/>
      <c r="AQ143" s="9"/>
      <c r="AR143" s="9"/>
      <c r="AS143" s="9"/>
      <c r="AT143" s="9"/>
      <c r="AU143" s="55" t="e">
        <f t="shared" si="67"/>
        <v>#DIV/0!</v>
      </c>
    </row>
    <row r="144" spans="1:47" x14ac:dyDescent="0.2">
      <c r="B144" t="s">
        <v>36</v>
      </c>
      <c r="E144" s="57" t="e">
        <f t="shared" si="65"/>
        <v>#DIV/0!</v>
      </c>
      <c r="F144" s="59" t="e">
        <f t="shared" si="60"/>
        <v>#DIV/0!</v>
      </c>
      <c r="G144" s="57" t="s">
        <v>31</v>
      </c>
      <c r="H144" s="59" t="s">
        <v>31</v>
      </c>
      <c r="I144" s="55" t="e">
        <f t="shared" si="8"/>
        <v>#DIV/0!</v>
      </c>
      <c r="J144" s="55" t="e">
        <f t="shared" si="9"/>
        <v>#DIV/0!</v>
      </c>
      <c r="K144" s="55"/>
      <c r="L144" s="57" t="e">
        <f t="shared" si="61"/>
        <v>#DIV/0!</v>
      </c>
      <c r="M144" s="59" t="e">
        <f t="shared" si="62"/>
        <v>#DIV/0!</v>
      </c>
      <c r="N144" s="57" t="s">
        <v>31</v>
      </c>
      <c r="O144" s="59" t="s">
        <v>31</v>
      </c>
      <c r="P144" s="55"/>
      <c r="Q144" s="55"/>
      <c r="R144" s="55"/>
      <c r="S144" s="57" t="e">
        <f t="shared" si="63"/>
        <v>#DIV/0!</v>
      </c>
      <c r="T144" s="59" t="e">
        <f t="shared" si="64"/>
        <v>#DIV/0!</v>
      </c>
      <c r="U144" s="57" t="s">
        <v>31</v>
      </c>
      <c r="V144" s="59" t="s">
        <v>31</v>
      </c>
      <c r="W144" s="55" t="e">
        <f t="shared" si="12"/>
        <v>#DIV/0!</v>
      </c>
      <c r="X144" s="55" t="e">
        <f t="shared" si="13"/>
        <v>#DIV/0!</v>
      </c>
      <c r="Z144" s="10" t="s">
        <v>13</v>
      </c>
      <c r="AA144" s="11"/>
      <c r="AB144" s="10"/>
      <c r="AC144" s="10">
        <v>6</v>
      </c>
      <c r="AD144" s="10"/>
      <c r="AE144" s="10"/>
      <c r="AF144" s="34"/>
      <c r="AG144" s="55">
        <f t="shared" si="66"/>
        <v>6.666666666666667</v>
      </c>
      <c r="AH144" s="33"/>
      <c r="AI144" s="33"/>
      <c r="AJ144" s="33"/>
      <c r="AK144" s="33"/>
      <c r="AL144" s="33"/>
      <c r="AM144" s="9"/>
      <c r="AO144" s="34"/>
      <c r="AP144" s="12"/>
      <c r="AQ144" s="12"/>
      <c r="AR144" s="12"/>
      <c r="AS144" s="12"/>
      <c r="AT144" s="12"/>
      <c r="AU144" s="55" t="e">
        <f t="shared" si="67"/>
        <v>#DIV/0!</v>
      </c>
    </row>
    <row r="145" spans="1:47" x14ac:dyDescent="0.2">
      <c r="E145" s="56"/>
      <c r="F145" s="58"/>
      <c r="G145" s="56"/>
      <c r="H145" s="58"/>
      <c r="I145" s="55" t="e">
        <f t="shared" si="8"/>
        <v>#DIV/0!</v>
      </c>
      <c r="J145" s="55" t="e">
        <f t="shared" si="9"/>
        <v>#DIV/0!</v>
      </c>
      <c r="L145" s="56"/>
      <c r="M145" s="58"/>
      <c r="N145" s="56"/>
      <c r="O145" s="58"/>
      <c r="S145" s="56"/>
      <c r="T145" s="58"/>
      <c r="U145" s="56"/>
      <c r="V145" s="58"/>
      <c r="W145" s="55" t="e">
        <f t="shared" si="12"/>
        <v>#DIV/0!</v>
      </c>
      <c r="X145" s="55" t="e">
        <f t="shared" si="13"/>
        <v>#DIV/0!</v>
      </c>
      <c r="AH145" s="28"/>
      <c r="AI145" s="28"/>
      <c r="AJ145" s="28"/>
      <c r="AK145" s="28"/>
      <c r="AL145" s="28"/>
      <c r="AM145" s="28"/>
    </row>
    <row r="146" spans="1:47" x14ac:dyDescent="0.2">
      <c r="E146" s="56"/>
      <c r="F146" s="58"/>
      <c r="G146" s="56"/>
      <c r="H146" s="58"/>
      <c r="I146" s="55" t="e">
        <f t="shared" si="8"/>
        <v>#DIV/0!</v>
      </c>
      <c r="J146" s="55" t="e">
        <f t="shared" si="9"/>
        <v>#DIV/0!</v>
      </c>
      <c r="L146" s="56"/>
      <c r="M146" s="58"/>
      <c r="N146" s="56"/>
      <c r="O146" s="58"/>
      <c r="S146" s="56"/>
      <c r="T146" s="58"/>
      <c r="U146" s="56"/>
      <c r="V146" s="58"/>
      <c r="W146" s="55" t="e">
        <f t="shared" si="12"/>
        <v>#DIV/0!</v>
      </c>
      <c r="X146" s="55" t="e">
        <f t="shared" si="13"/>
        <v>#DIV/0!</v>
      </c>
      <c r="Z146" s="2"/>
      <c r="AA146" s="3">
        <v>202</v>
      </c>
      <c r="AB146" s="6">
        <v>202</v>
      </c>
      <c r="AC146" s="6">
        <v>202</v>
      </c>
      <c r="AD146" s="6">
        <v>202</v>
      </c>
      <c r="AE146" s="6">
        <v>202</v>
      </c>
      <c r="AF146" s="42">
        <v>202</v>
      </c>
      <c r="AH146" s="53">
        <v>202</v>
      </c>
      <c r="AI146" s="53">
        <v>202</v>
      </c>
      <c r="AJ146" s="53">
        <v>202</v>
      </c>
      <c r="AK146" s="53">
        <v>202</v>
      </c>
      <c r="AL146" s="53">
        <v>202</v>
      </c>
      <c r="AM146" s="54">
        <v>202</v>
      </c>
      <c r="AO146" s="6">
        <v>202</v>
      </c>
      <c r="AP146" s="6">
        <v>202</v>
      </c>
      <c r="AQ146" s="6">
        <v>202</v>
      </c>
      <c r="AR146" s="6">
        <v>202</v>
      </c>
      <c r="AS146" s="6">
        <v>202</v>
      </c>
      <c r="AT146" s="42">
        <v>202</v>
      </c>
    </row>
    <row r="147" spans="1:47" x14ac:dyDescent="0.2">
      <c r="A147">
        <v>202</v>
      </c>
      <c r="B147" t="s">
        <v>30</v>
      </c>
      <c r="E147" s="57" t="e">
        <f>AA147/AA$147*100</f>
        <v>#DIV/0!</v>
      </c>
      <c r="F147" s="59" t="e">
        <f t="shared" ref="F147:F151" si="68">AB147/AB$147*100</f>
        <v>#DIV/0!</v>
      </c>
      <c r="G147" s="57" t="s">
        <v>31</v>
      </c>
      <c r="H147" s="59" t="s">
        <v>31</v>
      </c>
      <c r="I147" s="55" t="e">
        <f t="shared" si="8"/>
        <v>#DIV/0!</v>
      </c>
      <c r="J147" s="55" t="e">
        <f t="shared" si="9"/>
        <v>#DIV/0!</v>
      </c>
      <c r="K147" s="55"/>
      <c r="L147" s="57" t="e">
        <f t="shared" ref="L147:L151" si="69">AH147/AH$147*100</f>
        <v>#DIV/0!</v>
      </c>
      <c r="M147" s="59" t="e">
        <f t="shared" ref="M147:M151" si="70">AI147/AI$147*100</f>
        <v>#DIV/0!</v>
      </c>
      <c r="N147" s="57" t="s">
        <v>31</v>
      </c>
      <c r="O147" s="59" t="s">
        <v>31</v>
      </c>
      <c r="P147" s="55"/>
      <c r="Q147" s="55"/>
      <c r="R147" s="55"/>
      <c r="S147" s="57" t="e">
        <f t="shared" ref="S147:S151" si="71">AO147/AO$147*100</f>
        <v>#DIV/0!</v>
      </c>
      <c r="T147" s="59" t="e">
        <f t="shared" ref="T147:T151" si="72">AP147/AP$147*100</f>
        <v>#DIV/0!</v>
      </c>
      <c r="U147" s="57" t="s">
        <v>31</v>
      </c>
      <c r="V147" s="59" t="s">
        <v>31</v>
      </c>
      <c r="W147" s="55" t="e">
        <f t="shared" si="12"/>
        <v>#DIV/0!</v>
      </c>
      <c r="X147" s="55" t="e">
        <f t="shared" si="13"/>
        <v>#DIV/0!</v>
      </c>
      <c r="Z147" s="7" t="s">
        <v>30</v>
      </c>
      <c r="AA147" s="9">
        <f>SUM(AA148:AA151)</f>
        <v>0</v>
      </c>
      <c r="AB147" s="9">
        <f>SUM(AB148:AB151)</f>
        <v>0</v>
      </c>
      <c r="AC147" s="9">
        <f>SUM(AC148:AC151)</f>
        <v>0</v>
      </c>
      <c r="AD147" s="60"/>
      <c r="AE147" s="9">
        <f>SUM(AE148:AE151)</f>
        <v>0</v>
      </c>
      <c r="AF147" s="40">
        <f>AG72</f>
        <v>0</v>
      </c>
      <c r="AH147" s="33">
        <f>SUM(AH148:AH151)</f>
        <v>0</v>
      </c>
      <c r="AI147" s="33">
        <f>SUM(AI148:AI151)</f>
        <v>0</v>
      </c>
      <c r="AJ147" s="33">
        <f>SUM(AJ148:AJ151)</f>
        <v>0</v>
      </c>
      <c r="AK147" s="61"/>
      <c r="AL147" s="33">
        <f>SUM(AL148:AL151)</f>
        <v>0</v>
      </c>
      <c r="AM147" s="27">
        <f>AG81</f>
        <v>0</v>
      </c>
      <c r="AO147" s="33">
        <f>SUM(AO148:AO151)</f>
        <v>0</v>
      </c>
      <c r="AP147" s="9">
        <f>SUM(AP148:AP151)</f>
        <v>0</v>
      </c>
      <c r="AQ147" s="9">
        <f>SUM(AQ148:AQ151)</f>
        <v>7</v>
      </c>
      <c r="AR147" s="60"/>
      <c r="AS147" s="9">
        <f>SUM(AS148:AS151)</f>
        <v>0</v>
      </c>
      <c r="AT147" s="33">
        <v>0</v>
      </c>
    </row>
    <row r="148" spans="1:47" x14ac:dyDescent="0.2">
      <c r="B148" t="s">
        <v>23</v>
      </c>
      <c r="E148" s="57" t="e">
        <f t="shared" ref="E148:E151" si="73">AA148/AA$147*100</f>
        <v>#DIV/0!</v>
      </c>
      <c r="F148" s="59" t="e">
        <f t="shared" si="68"/>
        <v>#DIV/0!</v>
      </c>
      <c r="G148" s="57" t="s">
        <v>31</v>
      </c>
      <c r="H148" s="59" t="s">
        <v>31</v>
      </c>
      <c r="I148" s="55" t="e">
        <f t="shared" si="8"/>
        <v>#DIV/0!</v>
      </c>
      <c r="J148" s="55" t="e">
        <f t="shared" si="9"/>
        <v>#DIV/0!</v>
      </c>
      <c r="K148" s="55"/>
      <c r="L148" s="57" t="e">
        <f t="shared" si="69"/>
        <v>#DIV/0!</v>
      </c>
      <c r="M148" s="59" t="e">
        <f t="shared" si="70"/>
        <v>#DIV/0!</v>
      </c>
      <c r="N148" s="57" t="s">
        <v>31</v>
      </c>
      <c r="O148" s="59" t="s">
        <v>31</v>
      </c>
      <c r="P148" s="55"/>
      <c r="Q148" s="55"/>
      <c r="R148" s="55"/>
      <c r="S148" s="57" t="e">
        <f t="shared" si="71"/>
        <v>#DIV/0!</v>
      </c>
      <c r="T148" s="59" t="e">
        <f t="shared" si="72"/>
        <v>#DIV/0!</v>
      </c>
      <c r="U148" s="57" t="s">
        <v>31</v>
      </c>
      <c r="V148" s="59" t="s">
        <v>31</v>
      </c>
      <c r="W148" s="55" t="e">
        <f t="shared" si="12"/>
        <v>#DIV/0!</v>
      </c>
      <c r="X148" s="55" t="e">
        <f t="shared" si="13"/>
        <v>#DIV/0!</v>
      </c>
      <c r="Z148" s="7" t="s">
        <v>23</v>
      </c>
      <c r="AA148" s="8"/>
      <c r="AB148" s="7"/>
      <c r="AC148" s="7"/>
      <c r="AD148" s="7"/>
      <c r="AE148" s="7"/>
      <c r="AF148" s="33"/>
      <c r="AH148" s="33"/>
      <c r="AI148" s="33"/>
      <c r="AJ148" s="33"/>
      <c r="AK148" s="33"/>
      <c r="AL148" s="33"/>
      <c r="AM148" s="9"/>
      <c r="AO148" s="33"/>
      <c r="AP148" s="9"/>
      <c r="AQ148" s="9"/>
      <c r="AR148" s="9"/>
      <c r="AS148" s="9"/>
      <c r="AT148" s="33"/>
    </row>
    <row r="149" spans="1:47" x14ac:dyDescent="0.2">
      <c r="B149" t="s">
        <v>11</v>
      </c>
      <c r="E149" s="57" t="e">
        <f t="shared" si="73"/>
        <v>#DIV/0!</v>
      </c>
      <c r="F149" s="59" t="e">
        <f t="shared" si="68"/>
        <v>#DIV/0!</v>
      </c>
      <c r="G149" s="57" t="s">
        <v>31</v>
      </c>
      <c r="H149" s="59" t="s">
        <v>31</v>
      </c>
      <c r="I149" s="55" t="e">
        <f t="shared" si="8"/>
        <v>#DIV/0!</v>
      </c>
      <c r="J149" s="55" t="e">
        <f t="shared" si="9"/>
        <v>#DIV/0!</v>
      </c>
      <c r="K149" s="55"/>
      <c r="L149" s="57" t="e">
        <f t="shared" si="69"/>
        <v>#DIV/0!</v>
      </c>
      <c r="M149" s="59" t="e">
        <f t="shared" si="70"/>
        <v>#DIV/0!</v>
      </c>
      <c r="N149" s="57" t="s">
        <v>31</v>
      </c>
      <c r="O149" s="59" t="s">
        <v>31</v>
      </c>
      <c r="P149" s="55"/>
      <c r="Q149" s="55"/>
      <c r="R149" s="55"/>
      <c r="S149" s="57" t="e">
        <f t="shared" si="71"/>
        <v>#DIV/0!</v>
      </c>
      <c r="T149" s="59" t="e">
        <f t="shared" si="72"/>
        <v>#DIV/0!</v>
      </c>
      <c r="U149" s="57" t="s">
        <v>31</v>
      </c>
      <c r="V149" s="59" t="s">
        <v>31</v>
      </c>
      <c r="W149" s="55" t="e">
        <f t="shared" si="12"/>
        <v>#DIV/0!</v>
      </c>
      <c r="X149" s="55" t="e">
        <f t="shared" si="13"/>
        <v>#DIV/0!</v>
      </c>
      <c r="Z149" s="7" t="s">
        <v>11</v>
      </c>
      <c r="AA149" s="8"/>
      <c r="AB149" s="7"/>
      <c r="AC149" s="7"/>
      <c r="AD149" s="7"/>
      <c r="AE149" s="7"/>
      <c r="AF149" s="33"/>
      <c r="AH149" s="33"/>
      <c r="AI149" s="33"/>
      <c r="AJ149" s="33"/>
      <c r="AK149" s="33"/>
      <c r="AL149" s="33"/>
      <c r="AM149" s="9"/>
      <c r="AO149" s="33"/>
      <c r="AP149" s="9"/>
      <c r="AQ149" s="9"/>
      <c r="AR149" s="9"/>
      <c r="AS149" s="9"/>
      <c r="AT149" s="9"/>
    </row>
    <row r="150" spans="1:47" x14ac:dyDescent="0.2">
      <c r="B150" t="s">
        <v>12</v>
      </c>
      <c r="E150" s="57" t="e">
        <f t="shared" si="73"/>
        <v>#DIV/0!</v>
      </c>
      <c r="F150" s="59" t="e">
        <f t="shared" si="68"/>
        <v>#DIV/0!</v>
      </c>
      <c r="G150" s="57" t="s">
        <v>31</v>
      </c>
      <c r="H150" s="59" t="s">
        <v>31</v>
      </c>
      <c r="I150" s="55" t="e">
        <f t="shared" si="8"/>
        <v>#DIV/0!</v>
      </c>
      <c r="J150" s="55" t="e">
        <f t="shared" si="9"/>
        <v>#DIV/0!</v>
      </c>
      <c r="K150" s="55"/>
      <c r="L150" s="57" t="e">
        <f t="shared" si="69"/>
        <v>#DIV/0!</v>
      </c>
      <c r="M150" s="59" t="e">
        <f t="shared" si="70"/>
        <v>#DIV/0!</v>
      </c>
      <c r="N150" s="57" t="s">
        <v>31</v>
      </c>
      <c r="O150" s="59" t="s">
        <v>31</v>
      </c>
      <c r="P150" s="55"/>
      <c r="Q150" s="55"/>
      <c r="R150" s="55"/>
      <c r="S150" s="57" t="e">
        <f t="shared" si="71"/>
        <v>#DIV/0!</v>
      </c>
      <c r="T150" s="59" t="e">
        <f t="shared" si="72"/>
        <v>#DIV/0!</v>
      </c>
      <c r="U150" s="57" t="s">
        <v>31</v>
      </c>
      <c r="V150" s="59" t="s">
        <v>31</v>
      </c>
      <c r="W150" s="55" t="e">
        <f t="shared" si="12"/>
        <v>#DIV/0!</v>
      </c>
      <c r="X150" s="55" t="e">
        <f t="shared" si="13"/>
        <v>#DIV/0!</v>
      </c>
      <c r="Z150" s="7" t="s">
        <v>12</v>
      </c>
      <c r="AA150" s="8"/>
      <c r="AB150" s="7"/>
      <c r="AC150" s="7"/>
      <c r="AD150" s="7"/>
      <c r="AE150" s="7"/>
      <c r="AF150" s="33"/>
      <c r="AH150" s="33"/>
      <c r="AI150" s="33"/>
      <c r="AJ150" s="33"/>
      <c r="AK150" s="33"/>
      <c r="AL150" s="33"/>
      <c r="AM150" s="9"/>
      <c r="AO150" s="33"/>
      <c r="AP150" s="9"/>
      <c r="AQ150" s="9"/>
      <c r="AR150" s="9"/>
      <c r="AS150" s="9"/>
      <c r="AT150" s="9"/>
    </row>
    <row r="151" spans="1:47" x14ac:dyDescent="0.2">
      <c r="B151" t="s">
        <v>36</v>
      </c>
      <c r="E151" s="57" t="e">
        <f t="shared" si="73"/>
        <v>#DIV/0!</v>
      </c>
      <c r="F151" s="59" t="e">
        <f t="shared" si="68"/>
        <v>#DIV/0!</v>
      </c>
      <c r="G151" s="57" t="s">
        <v>31</v>
      </c>
      <c r="H151" s="59" t="s">
        <v>31</v>
      </c>
      <c r="I151" s="55" t="e">
        <f t="shared" si="8"/>
        <v>#DIV/0!</v>
      </c>
      <c r="J151" s="55" t="e">
        <f t="shared" si="9"/>
        <v>#DIV/0!</v>
      </c>
      <c r="K151" s="55"/>
      <c r="L151" s="57" t="e">
        <f t="shared" si="69"/>
        <v>#DIV/0!</v>
      </c>
      <c r="M151" s="59" t="e">
        <f t="shared" si="70"/>
        <v>#DIV/0!</v>
      </c>
      <c r="N151" s="57" t="s">
        <v>31</v>
      </c>
      <c r="O151" s="59" t="s">
        <v>31</v>
      </c>
      <c r="P151" s="55"/>
      <c r="Q151" s="55"/>
      <c r="R151" s="55"/>
      <c r="S151" s="57" t="e">
        <f t="shared" si="71"/>
        <v>#DIV/0!</v>
      </c>
      <c r="T151" s="59" t="e">
        <f t="shared" si="72"/>
        <v>#DIV/0!</v>
      </c>
      <c r="U151" s="57" t="s">
        <v>31</v>
      </c>
      <c r="V151" s="59" t="s">
        <v>31</v>
      </c>
      <c r="W151" s="55" t="e">
        <f t="shared" si="12"/>
        <v>#DIV/0!</v>
      </c>
      <c r="X151" s="55" t="e">
        <f t="shared" si="13"/>
        <v>#DIV/0!</v>
      </c>
      <c r="Z151" s="10" t="s">
        <v>13</v>
      </c>
      <c r="AA151" s="11"/>
      <c r="AB151" s="10"/>
      <c r="AC151" s="10"/>
      <c r="AD151" s="10"/>
      <c r="AE151" s="10"/>
      <c r="AF151" s="34"/>
      <c r="AH151" s="33"/>
      <c r="AI151" s="33"/>
      <c r="AJ151" s="33"/>
      <c r="AK151" s="33"/>
      <c r="AL151" s="33"/>
      <c r="AM151" s="9"/>
      <c r="AO151" s="34"/>
      <c r="AP151" s="12"/>
      <c r="AQ151" s="12">
        <v>7</v>
      </c>
      <c r="AR151" s="12"/>
      <c r="AS151" s="12"/>
      <c r="AT151" s="12"/>
    </row>
    <row r="152" spans="1:47" x14ac:dyDescent="0.2">
      <c r="E152" s="56"/>
      <c r="F152" s="58"/>
      <c r="G152" s="56"/>
      <c r="H152" s="58"/>
      <c r="I152" s="55" t="e">
        <f t="shared" si="8"/>
        <v>#DIV/0!</v>
      </c>
      <c r="J152" s="55" t="e">
        <f t="shared" si="9"/>
        <v>#DIV/0!</v>
      </c>
      <c r="L152" s="56"/>
      <c r="M152" s="58"/>
      <c r="N152" s="56"/>
      <c r="O152" s="58"/>
      <c r="S152" s="56"/>
      <c r="T152" s="58"/>
      <c r="U152" s="56"/>
      <c r="V152" s="58"/>
      <c r="W152" s="55" t="e">
        <f t="shared" si="12"/>
        <v>#DIV/0!</v>
      </c>
      <c r="X152" s="55" t="e">
        <f t="shared" si="13"/>
        <v>#DIV/0!</v>
      </c>
      <c r="AH152" s="28"/>
      <c r="AI152" s="28"/>
      <c r="AJ152" s="28"/>
      <c r="AK152" s="28"/>
      <c r="AL152" s="28"/>
      <c r="AM152" s="28"/>
    </row>
    <row r="153" spans="1:47" x14ac:dyDescent="0.2">
      <c r="E153" s="56"/>
      <c r="F153" s="58"/>
      <c r="G153" s="56"/>
      <c r="H153" s="58"/>
      <c r="I153" s="55" t="e">
        <f t="shared" si="8"/>
        <v>#DIV/0!</v>
      </c>
      <c r="J153" s="55" t="e">
        <f t="shared" si="9"/>
        <v>#DIV/0!</v>
      </c>
      <c r="L153" s="56"/>
      <c r="M153" s="58"/>
      <c r="N153" s="56"/>
      <c r="O153" s="58"/>
      <c r="S153" s="56"/>
      <c r="T153" s="58"/>
      <c r="U153" s="56"/>
      <c r="V153" s="58"/>
      <c r="W153" s="55" t="e">
        <f t="shared" si="12"/>
        <v>#DIV/0!</v>
      </c>
      <c r="X153" s="55" t="e">
        <f t="shared" si="13"/>
        <v>#DIV/0!</v>
      </c>
      <c r="Z153" s="2"/>
      <c r="AA153" s="3">
        <v>101</v>
      </c>
      <c r="AB153" s="6">
        <v>101</v>
      </c>
      <c r="AC153" s="6">
        <v>101</v>
      </c>
      <c r="AD153" s="6">
        <v>101</v>
      </c>
      <c r="AE153" s="6">
        <v>101</v>
      </c>
      <c r="AF153" s="42">
        <v>101</v>
      </c>
      <c r="AH153" s="53">
        <v>101</v>
      </c>
      <c r="AI153" s="53">
        <v>101</v>
      </c>
      <c r="AJ153" s="53">
        <v>101</v>
      </c>
      <c r="AK153" s="53">
        <v>101</v>
      </c>
      <c r="AL153" s="53">
        <v>101</v>
      </c>
      <c r="AM153" s="54">
        <v>101</v>
      </c>
      <c r="AO153" s="6">
        <v>101</v>
      </c>
      <c r="AP153" s="6">
        <v>101</v>
      </c>
      <c r="AQ153" s="6">
        <v>101</v>
      </c>
      <c r="AR153" s="6">
        <v>101</v>
      </c>
      <c r="AS153" s="6">
        <v>101</v>
      </c>
      <c r="AT153" s="42">
        <v>101</v>
      </c>
    </row>
    <row r="154" spans="1:47" x14ac:dyDescent="0.2">
      <c r="A154">
        <v>101</v>
      </c>
      <c r="B154" t="s">
        <v>30</v>
      </c>
      <c r="E154" s="57" t="e">
        <f>AA154/AA$154*100</f>
        <v>#DIV/0!</v>
      </c>
      <c r="F154" s="59" t="e">
        <f t="shared" ref="F154:F158" si="74">AB154/AB$154*100</f>
        <v>#DIV/0!</v>
      </c>
      <c r="G154" s="57" t="s">
        <v>31</v>
      </c>
      <c r="H154" s="59" t="s">
        <v>31</v>
      </c>
      <c r="I154" s="55" t="e">
        <f t="shared" si="8"/>
        <v>#DIV/0!</v>
      </c>
      <c r="J154" s="55" t="e">
        <f t="shared" si="9"/>
        <v>#DIV/0!</v>
      </c>
      <c r="K154" s="55"/>
      <c r="L154" s="57" t="e">
        <f t="shared" ref="L154:L158" si="75">AH154/AH$154*100</f>
        <v>#DIV/0!</v>
      </c>
      <c r="M154" s="59" t="e">
        <f t="shared" ref="M154:M158" si="76">AI154/AI$154*100</f>
        <v>#DIV/0!</v>
      </c>
      <c r="N154" s="57" t="s">
        <v>31</v>
      </c>
      <c r="O154" s="59" t="s">
        <v>31</v>
      </c>
      <c r="P154" s="55"/>
      <c r="Q154" s="55"/>
      <c r="R154" s="55"/>
      <c r="S154" s="57" t="e">
        <f t="shared" ref="S154:S158" si="77">AO154/AO$154*100</f>
        <v>#DIV/0!</v>
      </c>
      <c r="T154" s="59">
        <f t="shared" ref="T154:T158" si="78">AP154/AP$154*100</f>
        <v>100</v>
      </c>
      <c r="U154" s="57" t="s">
        <v>31</v>
      </c>
      <c r="V154" s="59" t="s">
        <v>31</v>
      </c>
      <c r="W154" s="55" t="e">
        <f t="shared" si="12"/>
        <v>#DIV/0!</v>
      </c>
      <c r="X154" s="55">
        <f t="shared" si="13"/>
        <v>100</v>
      </c>
      <c r="Z154" s="7" t="s">
        <v>30</v>
      </c>
      <c r="AA154" s="9">
        <f>SUM(AA155:AA158)</f>
        <v>0</v>
      </c>
      <c r="AB154" s="9">
        <f>SUM(AB155:AB158)</f>
        <v>0</v>
      </c>
      <c r="AC154" s="9">
        <f>SUM(AC155:AC158)</f>
        <v>72</v>
      </c>
      <c r="AD154" s="60"/>
      <c r="AE154" s="9">
        <v>56</v>
      </c>
      <c r="AF154" s="61"/>
      <c r="AG154">
        <f>SUM(AC154)</f>
        <v>72</v>
      </c>
      <c r="AH154" s="33">
        <f>SUM(AH155:AH158)</f>
        <v>0</v>
      </c>
      <c r="AI154" s="33">
        <f>SUM(AI155:AI158)</f>
        <v>0</v>
      </c>
      <c r="AJ154" s="33">
        <f>SUM(AJ155:AJ158)</f>
        <v>1</v>
      </c>
      <c r="AK154" s="61"/>
      <c r="AL154" s="33">
        <f>SUM(AL155:AL158)</f>
        <v>0</v>
      </c>
      <c r="AM154" s="60"/>
      <c r="AO154" s="33">
        <f>SUM(AO155:AO158)</f>
        <v>0</v>
      </c>
      <c r="AP154" s="9">
        <f>SUM(AP155:AP158)</f>
        <v>1</v>
      </c>
      <c r="AQ154" s="9">
        <f>SUM(AQ155:AQ158)</f>
        <v>13</v>
      </c>
      <c r="AR154" s="60"/>
      <c r="AS154" s="9">
        <v>10</v>
      </c>
      <c r="AT154" s="61"/>
      <c r="AU154">
        <f>SUM(AP154:AQ154)</f>
        <v>14</v>
      </c>
    </row>
    <row r="155" spans="1:47" x14ac:dyDescent="0.2">
      <c r="B155" t="s">
        <v>23</v>
      </c>
      <c r="E155" s="57" t="e">
        <f t="shared" ref="E155:E158" si="79">AA155/AA$154*100</f>
        <v>#DIV/0!</v>
      </c>
      <c r="F155" s="59" t="e">
        <f t="shared" si="74"/>
        <v>#DIV/0!</v>
      </c>
      <c r="G155" s="57" t="s">
        <v>31</v>
      </c>
      <c r="H155" s="59" t="s">
        <v>31</v>
      </c>
      <c r="I155" s="55" t="e">
        <f t="shared" si="8"/>
        <v>#DIV/0!</v>
      </c>
      <c r="J155" s="55" t="e">
        <f t="shared" si="9"/>
        <v>#DIV/0!</v>
      </c>
      <c r="K155" s="55"/>
      <c r="L155" s="57" t="e">
        <f t="shared" si="75"/>
        <v>#DIV/0!</v>
      </c>
      <c r="M155" s="59" t="e">
        <f t="shared" si="76"/>
        <v>#DIV/0!</v>
      </c>
      <c r="N155" s="57" t="s">
        <v>31</v>
      </c>
      <c r="O155" s="59" t="s">
        <v>31</v>
      </c>
      <c r="P155" s="55"/>
      <c r="Q155" s="55"/>
      <c r="R155" s="55"/>
      <c r="S155" s="57" t="e">
        <f t="shared" si="77"/>
        <v>#DIV/0!</v>
      </c>
      <c r="T155" s="59">
        <f t="shared" si="78"/>
        <v>100</v>
      </c>
      <c r="U155" s="57" t="s">
        <v>31</v>
      </c>
      <c r="V155" s="59" t="s">
        <v>31</v>
      </c>
      <c r="W155" s="55" t="e">
        <f t="shared" si="12"/>
        <v>#DIV/0!</v>
      </c>
      <c r="X155" s="55">
        <f t="shared" si="13"/>
        <v>100</v>
      </c>
      <c r="Z155" s="7" t="s">
        <v>23</v>
      </c>
      <c r="AA155" s="8"/>
      <c r="AB155" s="7"/>
      <c r="AC155" s="7">
        <v>27</v>
      </c>
      <c r="AD155" s="7"/>
      <c r="AE155" s="7"/>
      <c r="AF155" s="33"/>
      <c r="AG155" s="55">
        <f>SUM(AC155)/AG$154*100</f>
        <v>37.5</v>
      </c>
      <c r="AH155" s="33"/>
      <c r="AI155" s="33"/>
      <c r="AJ155" s="33"/>
      <c r="AK155" s="33"/>
      <c r="AL155" s="33"/>
      <c r="AM155" s="9"/>
      <c r="AO155" s="33"/>
      <c r="AP155" s="9">
        <v>1</v>
      </c>
      <c r="AQ155" s="9">
        <v>4</v>
      </c>
      <c r="AR155" s="9"/>
      <c r="AS155" s="9"/>
      <c r="AT155" s="33"/>
      <c r="AU155" s="55">
        <f>SUM(AP155:AQ155)/AU$154*100</f>
        <v>35.714285714285715</v>
      </c>
    </row>
    <row r="156" spans="1:47" x14ac:dyDescent="0.2">
      <c r="B156" t="s">
        <v>11</v>
      </c>
      <c r="E156" s="57" t="e">
        <f t="shared" si="79"/>
        <v>#DIV/0!</v>
      </c>
      <c r="F156" s="59" t="e">
        <f t="shared" si="74"/>
        <v>#DIV/0!</v>
      </c>
      <c r="G156" s="57" t="s">
        <v>31</v>
      </c>
      <c r="H156" s="59" t="s">
        <v>31</v>
      </c>
      <c r="I156" s="55" t="e">
        <f t="shared" si="8"/>
        <v>#DIV/0!</v>
      </c>
      <c r="J156" s="55" t="e">
        <f t="shared" si="9"/>
        <v>#DIV/0!</v>
      </c>
      <c r="K156" s="55"/>
      <c r="L156" s="57" t="e">
        <f t="shared" si="75"/>
        <v>#DIV/0!</v>
      </c>
      <c r="M156" s="59" t="e">
        <f t="shared" si="76"/>
        <v>#DIV/0!</v>
      </c>
      <c r="N156" s="57" t="s">
        <v>31</v>
      </c>
      <c r="O156" s="59" t="s">
        <v>31</v>
      </c>
      <c r="P156" s="55"/>
      <c r="Q156" s="55"/>
      <c r="R156" s="55"/>
      <c r="S156" s="57" t="e">
        <f t="shared" si="77"/>
        <v>#DIV/0!</v>
      </c>
      <c r="T156" s="59">
        <f t="shared" si="78"/>
        <v>0</v>
      </c>
      <c r="U156" s="57" t="s">
        <v>31</v>
      </c>
      <c r="V156" s="59" t="s">
        <v>31</v>
      </c>
      <c r="W156" s="55" t="e">
        <f t="shared" si="12"/>
        <v>#DIV/0!</v>
      </c>
      <c r="X156" s="55">
        <f t="shared" si="13"/>
        <v>0</v>
      </c>
      <c r="Z156" s="7" t="s">
        <v>11</v>
      </c>
      <c r="AA156" s="8"/>
      <c r="AB156" s="7"/>
      <c r="AC156" s="7">
        <v>31</v>
      </c>
      <c r="AD156" s="7"/>
      <c r="AE156" s="7"/>
      <c r="AF156" s="33"/>
      <c r="AG156" s="55">
        <f t="shared" ref="AG156:AG158" si="80">SUM(AC156)/AG$154*100</f>
        <v>43.055555555555557</v>
      </c>
      <c r="AH156" s="33"/>
      <c r="AI156" s="33"/>
      <c r="AJ156" s="33"/>
      <c r="AK156" s="33"/>
      <c r="AL156" s="33"/>
      <c r="AM156" s="9"/>
      <c r="AO156" s="33"/>
      <c r="AP156" s="9"/>
      <c r="AQ156" s="9">
        <v>3</v>
      </c>
      <c r="AR156" s="9"/>
      <c r="AS156" s="9"/>
      <c r="AT156" s="9"/>
      <c r="AU156" s="55">
        <f t="shared" ref="AU156:AU158" si="81">SUM(AP156:AQ156)/AU$154*100</f>
        <v>21.428571428571427</v>
      </c>
    </row>
    <row r="157" spans="1:47" x14ac:dyDescent="0.2">
      <c r="B157" t="s">
        <v>12</v>
      </c>
      <c r="E157" s="57" t="e">
        <f t="shared" si="79"/>
        <v>#DIV/0!</v>
      </c>
      <c r="F157" s="59" t="e">
        <f t="shared" si="74"/>
        <v>#DIV/0!</v>
      </c>
      <c r="G157" s="57" t="s">
        <v>31</v>
      </c>
      <c r="H157" s="59" t="s">
        <v>31</v>
      </c>
      <c r="I157" s="55" t="e">
        <f t="shared" si="8"/>
        <v>#DIV/0!</v>
      </c>
      <c r="J157" s="55" t="e">
        <f t="shared" si="9"/>
        <v>#DIV/0!</v>
      </c>
      <c r="K157" s="55"/>
      <c r="L157" s="57" t="e">
        <f t="shared" si="75"/>
        <v>#DIV/0!</v>
      </c>
      <c r="M157" s="59" t="e">
        <f t="shared" si="76"/>
        <v>#DIV/0!</v>
      </c>
      <c r="N157" s="57" t="s">
        <v>31</v>
      </c>
      <c r="O157" s="59" t="s">
        <v>31</v>
      </c>
      <c r="P157" s="55"/>
      <c r="Q157" s="55"/>
      <c r="R157" s="55"/>
      <c r="S157" s="57" t="e">
        <f t="shared" si="77"/>
        <v>#DIV/0!</v>
      </c>
      <c r="T157" s="59">
        <f t="shared" si="78"/>
        <v>0</v>
      </c>
      <c r="U157" s="57" t="s">
        <v>31</v>
      </c>
      <c r="V157" s="59" t="s">
        <v>31</v>
      </c>
      <c r="W157" s="55" t="e">
        <f t="shared" si="12"/>
        <v>#DIV/0!</v>
      </c>
      <c r="X157" s="55">
        <f t="shared" si="13"/>
        <v>0</v>
      </c>
      <c r="Z157" s="7" t="s">
        <v>12</v>
      </c>
      <c r="AA157" s="8"/>
      <c r="AB157" s="7"/>
      <c r="AC157" s="7">
        <v>2</v>
      </c>
      <c r="AD157" s="7"/>
      <c r="AE157" s="7"/>
      <c r="AF157" s="33"/>
      <c r="AG157" s="55">
        <f t="shared" si="80"/>
        <v>2.7777777777777777</v>
      </c>
      <c r="AH157" s="33"/>
      <c r="AI157" s="33"/>
      <c r="AJ157" s="33"/>
      <c r="AK157" s="33"/>
      <c r="AL157" s="33"/>
      <c r="AM157" s="9"/>
      <c r="AO157" s="33"/>
      <c r="AP157" s="9"/>
      <c r="AQ157" s="9">
        <v>1</v>
      </c>
      <c r="AR157" s="9"/>
      <c r="AS157" s="9"/>
      <c r="AT157" s="9"/>
      <c r="AU157" s="55">
        <f t="shared" si="81"/>
        <v>7.1428571428571423</v>
      </c>
    </row>
    <row r="158" spans="1:47" x14ac:dyDescent="0.2">
      <c r="B158" t="s">
        <v>36</v>
      </c>
      <c r="E158" s="57" t="e">
        <f t="shared" si="79"/>
        <v>#DIV/0!</v>
      </c>
      <c r="F158" s="59" t="e">
        <f t="shared" si="74"/>
        <v>#DIV/0!</v>
      </c>
      <c r="G158" s="57" t="s">
        <v>31</v>
      </c>
      <c r="H158" s="59" t="s">
        <v>31</v>
      </c>
      <c r="I158" s="55" t="e">
        <f t="shared" si="8"/>
        <v>#DIV/0!</v>
      </c>
      <c r="J158" s="55" t="e">
        <f t="shared" si="9"/>
        <v>#DIV/0!</v>
      </c>
      <c r="K158" s="55"/>
      <c r="L158" s="57" t="e">
        <f t="shared" si="75"/>
        <v>#DIV/0!</v>
      </c>
      <c r="M158" s="59" t="e">
        <f t="shared" si="76"/>
        <v>#DIV/0!</v>
      </c>
      <c r="N158" s="57" t="s">
        <v>31</v>
      </c>
      <c r="O158" s="59" t="s">
        <v>31</v>
      </c>
      <c r="P158" s="55"/>
      <c r="Q158" s="55"/>
      <c r="R158" s="55"/>
      <c r="S158" s="57" t="e">
        <f t="shared" si="77"/>
        <v>#DIV/0!</v>
      </c>
      <c r="T158" s="59">
        <f t="shared" si="78"/>
        <v>0</v>
      </c>
      <c r="U158" s="57" t="s">
        <v>31</v>
      </c>
      <c r="V158" s="59" t="s">
        <v>31</v>
      </c>
      <c r="W158" s="55" t="e">
        <f t="shared" si="12"/>
        <v>#DIV/0!</v>
      </c>
      <c r="X158" s="55">
        <f t="shared" si="13"/>
        <v>0</v>
      </c>
      <c r="Z158" s="10" t="s">
        <v>13</v>
      </c>
      <c r="AA158" s="11"/>
      <c r="AB158" s="10"/>
      <c r="AC158" s="10">
        <v>12</v>
      </c>
      <c r="AD158" s="10"/>
      <c r="AE158" s="10"/>
      <c r="AF158" s="34"/>
      <c r="AG158" s="55">
        <f t="shared" si="80"/>
        <v>16.666666666666664</v>
      </c>
      <c r="AH158" s="34"/>
      <c r="AI158" s="34"/>
      <c r="AJ158" s="34">
        <v>1</v>
      </c>
      <c r="AK158" s="34"/>
      <c r="AL158" s="34"/>
      <c r="AM158" s="12"/>
      <c r="AO158" s="34"/>
      <c r="AP158" s="12"/>
      <c r="AQ158" s="12">
        <v>5</v>
      </c>
      <c r="AR158" s="12"/>
      <c r="AS158" s="12"/>
      <c r="AT158" s="12"/>
      <c r="AU158" s="55">
        <f t="shared" si="81"/>
        <v>35.714285714285715</v>
      </c>
    </row>
    <row r="160" spans="1:47" x14ac:dyDescent="0.2">
      <c r="Z160" t="s">
        <v>40</v>
      </c>
    </row>
    <row r="161" spans="26:46" x14ac:dyDescent="0.2">
      <c r="Z161" s="7" t="s">
        <v>30</v>
      </c>
      <c r="AA161">
        <f>AA105+AA112+AA119+AA126+AA133+AA140+AA147+AA154</f>
        <v>15</v>
      </c>
      <c r="AB161">
        <f t="shared" ref="AB161:AF161" si="82">AB105+AB112+AB119+AB126+AB133+AB140+AB147+AB154</f>
        <v>50</v>
      </c>
      <c r="AC161">
        <f t="shared" si="82"/>
        <v>191</v>
      </c>
      <c r="AD161">
        <f t="shared" si="82"/>
        <v>120</v>
      </c>
      <c r="AE161">
        <f t="shared" si="82"/>
        <v>237</v>
      </c>
      <c r="AF161">
        <f t="shared" si="82"/>
        <v>344</v>
      </c>
      <c r="AH161">
        <f>AH105+AH112+AH119+AH126+AH133+AH140+AH147+AH154</f>
        <v>1</v>
      </c>
      <c r="AI161">
        <f t="shared" ref="AI161:AM161" si="83">AI105+AI112+AI119+AI126+AI133+AI140+AI147+AI154</f>
        <v>1</v>
      </c>
      <c r="AJ161">
        <f t="shared" si="83"/>
        <v>3</v>
      </c>
      <c r="AK161">
        <f t="shared" si="83"/>
        <v>0</v>
      </c>
      <c r="AL161">
        <f t="shared" si="83"/>
        <v>1</v>
      </c>
      <c r="AM161">
        <f t="shared" si="83"/>
        <v>15</v>
      </c>
      <c r="AO161">
        <f>AO105+AO112+AO119+AO126+AO133+AO140+AO147+AO154</f>
        <v>5</v>
      </c>
      <c r="AP161">
        <f t="shared" ref="AP161:AT161" si="84">AP105+AP112+AP119+AP126+AP133+AP140+AP147+AP154</f>
        <v>59</v>
      </c>
      <c r="AQ161">
        <f t="shared" si="84"/>
        <v>84</v>
      </c>
      <c r="AR161">
        <f t="shared" si="84"/>
        <v>108</v>
      </c>
      <c r="AS161">
        <f t="shared" si="84"/>
        <v>56</v>
      </c>
      <c r="AT161">
        <f t="shared" si="84"/>
        <v>165</v>
      </c>
    </row>
    <row r="162" spans="26:46" x14ac:dyDescent="0.2">
      <c r="Z162" s="7" t="s">
        <v>23</v>
      </c>
      <c r="AA162">
        <f t="shared" ref="AA162:AF165" si="85">AA106+AA113+AA120+AA127+AA134+AA141+AA148+AA155</f>
        <v>5</v>
      </c>
      <c r="AB162">
        <f t="shared" si="85"/>
        <v>3</v>
      </c>
      <c r="AC162">
        <f t="shared" si="85"/>
        <v>86</v>
      </c>
      <c r="AD162">
        <f t="shared" si="85"/>
        <v>53</v>
      </c>
      <c r="AE162">
        <f t="shared" si="85"/>
        <v>1</v>
      </c>
      <c r="AF162">
        <f t="shared" si="85"/>
        <v>0</v>
      </c>
      <c r="AH162">
        <f t="shared" ref="AH162:AM162" si="86">AH106+AH113+AH120+AH127+AH134+AH141+AH148+AH155</f>
        <v>0</v>
      </c>
      <c r="AI162">
        <f t="shared" si="86"/>
        <v>0</v>
      </c>
      <c r="AJ162">
        <f t="shared" si="86"/>
        <v>0</v>
      </c>
      <c r="AK162">
        <f t="shared" si="86"/>
        <v>0</v>
      </c>
      <c r="AL162">
        <f t="shared" si="86"/>
        <v>0</v>
      </c>
      <c r="AM162">
        <f t="shared" si="86"/>
        <v>0</v>
      </c>
      <c r="AO162">
        <f t="shared" ref="AO162:AT162" si="87">AO106+AO113+AO120+AO127+AO134+AO141+AO148+AO155</f>
        <v>0</v>
      </c>
      <c r="AP162">
        <f t="shared" si="87"/>
        <v>12</v>
      </c>
      <c r="AQ162">
        <f t="shared" si="87"/>
        <v>16</v>
      </c>
      <c r="AR162">
        <f t="shared" si="87"/>
        <v>10</v>
      </c>
      <c r="AS162">
        <f t="shared" si="87"/>
        <v>0</v>
      </c>
      <c r="AT162">
        <f t="shared" si="87"/>
        <v>0</v>
      </c>
    </row>
    <row r="163" spans="26:46" x14ac:dyDescent="0.2">
      <c r="Z163" s="7" t="s">
        <v>11</v>
      </c>
      <c r="AA163">
        <f t="shared" si="85"/>
        <v>0</v>
      </c>
      <c r="AB163">
        <f t="shared" si="85"/>
        <v>2</v>
      </c>
      <c r="AC163">
        <f t="shared" si="85"/>
        <v>41</v>
      </c>
      <c r="AD163">
        <f t="shared" si="85"/>
        <v>29</v>
      </c>
      <c r="AE163">
        <f t="shared" si="85"/>
        <v>1</v>
      </c>
      <c r="AF163">
        <f t="shared" si="85"/>
        <v>0</v>
      </c>
      <c r="AH163">
        <f t="shared" ref="AH163:AM163" si="88">AH107+AH114+AH121+AH128+AH135+AH142+AH149+AH156</f>
        <v>0</v>
      </c>
      <c r="AI163">
        <f t="shared" si="88"/>
        <v>0</v>
      </c>
      <c r="AJ163">
        <f t="shared" si="88"/>
        <v>2</v>
      </c>
      <c r="AK163">
        <f t="shared" si="88"/>
        <v>0</v>
      </c>
      <c r="AL163">
        <f t="shared" si="88"/>
        <v>0</v>
      </c>
      <c r="AM163">
        <f t="shared" si="88"/>
        <v>0</v>
      </c>
      <c r="AO163">
        <f t="shared" ref="AO163:AT163" si="89">AO107+AO114+AO121+AO128+AO135+AO142+AO149+AO156</f>
        <v>0</v>
      </c>
      <c r="AP163">
        <f t="shared" si="89"/>
        <v>13</v>
      </c>
      <c r="AQ163">
        <f t="shared" si="89"/>
        <v>25</v>
      </c>
      <c r="AR163">
        <f t="shared" si="89"/>
        <v>28</v>
      </c>
      <c r="AS163">
        <f t="shared" si="89"/>
        <v>4</v>
      </c>
      <c r="AT163">
        <f t="shared" si="89"/>
        <v>0</v>
      </c>
    </row>
    <row r="164" spans="26:46" x14ac:dyDescent="0.2">
      <c r="Z164" s="7" t="s">
        <v>12</v>
      </c>
      <c r="AA164">
        <f t="shared" si="85"/>
        <v>6</v>
      </c>
      <c r="AB164">
        <f t="shared" si="85"/>
        <v>24</v>
      </c>
      <c r="AC164">
        <f t="shared" si="85"/>
        <v>21</v>
      </c>
      <c r="AD164">
        <f t="shared" si="85"/>
        <v>19</v>
      </c>
      <c r="AE164">
        <f t="shared" si="85"/>
        <v>148</v>
      </c>
      <c r="AF164">
        <f t="shared" si="85"/>
        <v>0</v>
      </c>
      <c r="AH164">
        <f t="shared" ref="AH164:AM164" si="90">AH108+AH115+AH122+AH129+AH136+AH143+AH150+AH157</f>
        <v>1</v>
      </c>
      <c r="AI164">
        <f t="shared" si="90"/>
        <v>0</v>
      </c>
      <c r="AJ164">
        <f t="shared" si="90"/>
        <v>0</v>
      </c>
      <c r="AK164">
        <f t="shared" si="90"/>
        <v>0</v>
      </c>
      <c r="AL164">
        <f t="shared" si="90"/>
        <v>1</v>
      </c>
      <c r="AM164">
        <f t="shared" si="90"/>
        <v>0</v>
      </c>
      <c r="AO164">
        <f t="shared" ref="AO164:AT164" si="91">AO108+AO115+AO122+AO129+AO136+AO143+AO150+AO157</f>
        <v>0</v>
      </c>
      <c r="AP164">
        <f t="shared" si="91"/>
        <v>8</v>
      </c>
      <c r="AQ164">
        <f t="shared" si="91"/>
        <v>16</v>
      </c>
      <c r="AR164">
        <f t="shared" si="91"/>
        <v>17</v>
      </c>
      <c r="AS164">
        <f t="shared" si="91"/>
        <v>31</v>
      </c>
      <c r="AT164">
        <f t="shared" si="91"/>
        <v>0</v>
      </c>
    </row>
    <row r="165" spans="26:46" x14ac:dyDescent="0.2">
      <c r="Z165" s="10" t="s">
        <v>13</v>
      </c>
      <c r="AA165">
        <f t="shared" si="85"/>
        <v>4</v>
      </c>
      <c r="AB165">
        <f t="shared" si="85"/>
        <v>21</v>
      </c>
      <c r="AC165">
        <f t="shared" si="85"/>
        <v>43</v>
      </c>
      <c r="AD165">
        <f t="shared" si="85"/>
        <v>19</v>
      </c>
      <c r="AE165">
        <f t="shared" si="85"/>
        <v>13</v>
      </c>
      <c r="AF165">
        <f t="shared" si="85"/>
        <v>0</v>
      </c>
      <c r="AH165">
        <f t="shared" ref="AH165:AM165" si="92">AH109+AH116+AH123+AH130+AH137+AH144+AH151+AH158</f>
        <v>0</v>
      </c>
      <c r="AI165">
        <f t="shared" si="92"/>
        <v>1</v>
      </c>
      <c r="AJ165">
        <f t="shared" si="92"/>
        <v>1</v>
      </c>
      <c r="AK165">
        <f t="shared" si="92"/>
        <v>0</v>
      </c>
      <c r="AL165">
        <f t="shared" si="92"/>
        <v>0</v>
      </c>
      <c r="AM165">
        <f t="shared" si="92"/>
        <v>0</v>
      </c>
      <c r="AO165">
        <f t="shared" ref="AO165:AT165" si="93">AO109+AO116+AO123+AO130+AO137+AO144+AO151+AO158</f>
        <v>5</v>
      </c>
      <c r="AP165">
        <f t="shared" si="93"/>
        <v>26</v>
      </c>
      <c r="AQ165">
        <f t="shared" si="93"/>
        <v>27</v>
      </c>
      <c r="AR165">
        <f t="shared" si="93"/>
        <v>53</v>
      </c>
      <c r="AS165">
        <f t="shared" si="93"/>
        <v>11</v>
      </c>
      <c r="AT165">
        <f t="shared" si="93"/>
        <v>0</v>
      </c>
    </row>
    <row r="167" spans="26:46" x14ac:dyDescent="0.2">
      <c r="Z167" t="s">
        <v>41</v>
      </c>
    </row>
    <row r="168" spans="26:46" x14ac:dyDescent="0.2">
      <c r="Z168" s="7" t="s">
        <v>30</v>
      </c>
      <c r="AA168">
        <f>AA161/AA$161*100</f>
        <v>100</v>
      </c>
      <c r="AB168">
        <f t="shared" ref="AB168:AT172" si="94">AB161/AB$161*100</f>
        <v>100</v>
      </c>
      <c r="AC168">
        <f t="shared" si="94"/>
        <v>100</v>
      </c>
      <c r="AD168">
        <f t="shared" si="94"/>
        <v>100</v>
      </c>
      <c r="AE168">
        <f t="shared" si="94"/>
        <v>100</v>
      </c>
      <c r="AF168">
        <f t="shared" si="94"/>
        <v>100</v>
      </c>
      <c r="AH168">
        <f t="shared" si="94"/>
        <v>100</v>
      </c>
      <c r="AI168">
        <f t="shared" si="94"/>
        <v>100</v>
      </c>
      <c r="AJ168">
        <f t="shared" si="94"/>
        <v>100</v>
      </c>
      <c r="AK168" t="e">
        <f t="shared" si="94"/>
        <v>#DIV/0!</v>
      </c>
      <c r="AL168">
        <f t="shared" si="94"/>
        <v>100</v>
      </c>
      <c r="AM168">
        <f t="shared" si="94"/>
        <v>100</v>
      </c>
      <c r="AO168">
        <f t="shared" si="94"/>
        <v>100</v>
      </c>
      <c r="AP168">
        <f t="shared" si="94"/>
        <v>100</v>
      </c>
      <c r="AQ168">
        <f t="shared" si="94"/>
        <v>100</v>
      </c>
      <c r="AR168">
        <f t="shared" si="94"/>
        <v>100</v>
      </c>
      <c r="AS168">
        <f t="shared" si="94"/>
        <v>100</v>
      </c>
      <c r="AT168">
        <f t="shared" si="94"/>
        <v>100</v>
      </c>
    </row>
    <row r="169" spans="26:46" x14ac:dyDescent="0.2">
      <c r="Z169" s="7" t="s">
        <v>23</v>
      </c>
      <c r="AA169">
        <f t="shared" ref="AA169:AP172" si="95">AA162/AA$161*100</f>
        <v>33.333333333333329</v>
      </c>
      <c r="AB169">
        <f t="shared" si="95"/>
        <v>6</v>
      </c>
      <c r="AC169">
        <f t="shared" si="95"/>
        <v>45.026178010471199</v>
      </c>
      <c r="AD169">
        <f t="shared" si="95"/>
        <v>44.166666666666664</v>
      </c>
      <c r="AE169">
        <f t="shared" si="95"/>
        <v>0.42194092827004215</v>
      </c>
      <c r="AF169">
        <f t="shared" si="95"/>
        <v>0</v>
      </c>
      <c r="AH169">
        <f t="shared" si="95"/>
        <v>0</v>
      </c>
      <c r="AI169">
        <f t="shared" si="95"/>
        <v>0</v>
      </c>
      <c r="AJ169">
        <f t="shared" si="95"/>
        <v>0</v>
      </c>
      <c r="AK169" t="e">
        <f t="shared" si="95"/>
        <v>#DIV/0!</v>
      </c>
      <c r="AL169">
        <f t="shared" si="95"/>
        <v>0</v>
      </c>
      <c r="AM169">
        <f t="shared" si="95"/>
        <v>0</v>
      </c>
      <c r="AO169">
        <f t="shared" si="95"/>
        <v>0</v>
      </c>
      <c r="AP169">
        <f t="shared" si="95"/>
        <v>20.33898305084746</v>
      </c>
      <c r="AQ169">
        <f t="shared" si="94"/>
        <v>19.047619047619047</v>
      </c>
      <c r="AR169">
        <f t="shared" si="94"/>
        <v>9.2592592592592595</v>
      </c>
      <c r="AS169">
        <f t="shared" si="94"/>
        <v>0</v>
      </c>
      <c r="AT169">
        <f t="shared" si="94"/>
        <v>0</v>
      </c>
    </row>
    <row r="170" spans="26:46" x14ac:dyDescent="0.2">
      <c r="Z170" s="7" t="s">
        <v>11</v>
      </c>
      <c r="AA170">
        <f t="shared" si="95"/>
        <v>0</v>
      </c>
      <c r="AB170">
        <f t="shared" si="94"/>
        <v>4</v>
      </c>
      <c r="AC170">
        <f t="shared" si="94"/>
        <v>21.465968586387437</v>
      </c>
      <c r="AD170">
        <f t="shared" si="94"/>
        <v>24.166666666666668</v>
      </c>
      <c r="AE170">
        <f t="shared" si="94"/>
        <v>0.42194092827004215</v>
      </c>
      <c r="AF170">
        <f t="shared" si="94"/>
        <v>0</v>
      </c>
      <c r="AH170">
        <f t="shared" si="94"/>
        <v>0</v>
      </c>
      <c r="AI170">
        <f t="shared" si="94"/>
        <v>0</v>
      </c>
      <c r="AJ170">
        <f t="shared" si="94"/>
        <v>66.666666666666657</v>
      </c>
      <c r="AK170" t="e">
        <f t="shared" si="94"/>
        <v>#DIV/0!</v>
      </c>
      <c r="AL170">
        <f t="shared" si="94"/>
        <v>0</v>
      </c>
      <c r="AM170">
        <f t="shared" si="94"/>
        <v>0</v>
      </c>
      <c r="AO170">
        <f t="shared" si="94"/>
        <v>0</v>
      </c>
      <c r="AP170">
        <f t="shared" si="94"/>
        <v>22.033898305084744</v>
      </c>
      <c r="AQ170">
        <f t="shared" si="94"/>
        <v>29.761904761904763</v>
      </c>
      <c r="AR170">
        <f t="shared" si="94"/>
        <v>25.925925925925924</v>
      </c>
      <c r="AS170">
        <f t="shared" si="94"/>
        <v>7.1428571428571423</v>
      </c>
      <c r="AT170">
        <f t="shared" si="94"/>
        <v>0</v>
      </c>
    </row>
    <row r="171" spans="26:46" x14ac:dyDescent="0.2">
      <c r="Z171" s="7" t="s">
        <v>12</v>
      </c>
      <c r="AA171">
        <f t="shared" si="95"/>
        <v>40</v>
      </c>
      <c r="AB171">
        <f t="shared" si="94"/>
        <v>48</v>
      </c>
      <c r="AC171">
        <f t="shared" si="94"/>
        <v>10.99476439790576</v>
      </c>
      <c r="AD171">
        <f t="shared" si="94"/>
        <v>15.833333333333332</v>
      </c>
      <c r="AE171">
        <f t="shared" si="94"/>
        <v>62.447257383966246</v>
      </c>
      <c r="AF171">
        <f t="shared" si="94"/>
        <v>0</v>
      </c>
      <c r="AH171">
        <f t="shared" si="94"/>
        <v>100</v>
      </c>
      <c r="AI171">
        <f t="shared" si="94"/>
        <v>0</v>
      </c>
      <c r="AJ171">
        <f t="shared" si="94"/>
        <v>0</v>
      </c>
      <c r="AK171" t="e">
        <f t="shared" si="94"/>
        <v>#DIV/0!</v>
      </c>
      <c r="AL171">
        <f t="shared" si="94"/>
        <v>100</v>
      </c>
      <c r="AM171">
        <f t="shared" si="94"/>
        <v>0</v>
      </c>
      <c r="AO171">
        <f t="shared" si="94"/>
        <v>0</v>
      </c>
      <c r="AP171">
        <f t="shared" si="94"/>
        <v>13.559322033898304</v>
      </c>
      <c r="AQ171">
        <f t="shared" si="94"/>
        <v>19.047619047619047</v>
      </c>
      <c r="AR171">
        <f t="shared" si="94"/>
        <v>15.74074074074074</v>
      </c>
      <c r="AS171">
        <f t="shared" si="94"/>
        <v>55.357142857142861</v>
      </c>
      <c r="AT171">
        <f t="shared" si="94"/>
        <v>0</v>
      </c>
    </row>
    <row r="172" spans="26:46" x14ac:dyDescent="0.2">
      <c r="Z172" s="10" t="s">
        <v>13</v>
      </c>
      <c r="AA172">
        <f t="shared" si="95"/>
        <v>26.666666666666668</v>
      </c>
      <c r="AB172">
        <f t="shared" si="94"/>
        <v>42</v>
      </c>
      <c r="AC172">
        <f t="shared" si="94"/>
        <v>22.513089005235599</v>
      </c>
      <c r="AD172">
        <f t="shared" si="94"/>
        <v>15.833333333333332</v>
      </c>
      <c r="AE172">
        <f t="shared" si="94"/>
        <v>5.485232067510549</v>
      </c>
      <c r="AF172">
        <f t="shared" si="94"/>
        <v>0</v>
      </c>
      <c r="AH172">
        <f t="shared" si="94"/>
        <v>0</v>
      </c>
      <c r="AI172">
        <f t="shared" si="94"/>
        <v>100</v>
      </c>
      <c r="AJ172">
        <f t="shared" si="94"/>
        <v>33.333333333333329</v>
      </c>
      <c r="AK172" t="e">
        <f t="shared" si="94"/>
        <v>#DIV/0!</v>
      </c>
      <c r="AL172">
        <f t="shared" si="94"/>
        <v>0</v>
      </c>
      <c r="AM172">
        <f t="shared" si="94"/>
        <v>0</v>
      </c>
      <c r="AO172">
        <f t="shared" si="94"/>
        <v>100</v>
      </c>
      <c r="AP172">
        <f t="shared" si="94"/>
        <v>44.067796610169488</v>
      </c>
      <c r="AQ172">
        <f t="shared" si="94"/>
        <v>32.142857142857146</v>
      </c>
      <c r="AR172">
        <f t="shared" si="94"/>
        <v>49.074074074074076</v>
      </c>
      <c r="AS172">
        <f t="shared" si="94"/>
        <v>19.642857142857142</v>
      </c>
      <c r="AT172">
        <f t="shared" si="94"/>
        <v>0</v>
      </c>
    </row>
    <row r="174" spans="26:46" x14ac:dyDescent="0.2">
      <c r="Z174" t="s">
        <v>42</v>
      </c>
    </row>
    <row r="175" spans="26:46" x14ac:dyDescent="0.2">
      <c r="Z175" s="7" t="s">
        <v>30</v>
      </c>
    </row>
    <row r="176" spans="26:46" x14ac:dyDescent="0.2">
      <c r="Z176" s="7" t="s">
        <v>23</v>
      </c>
      <c r="AA176" s="55">
        <f>AVERAGE(AA169,AC169)</f>
        <v>39.179755671902264</v>
      </c>
      <c r="AB176" s="55">
        <f>AVERAGE(AB169,AD169)</f>
        <v>25.083333333333332</v>
      </c>
      <c r="AC176" s="55"/>
      <c r="AD176" s="55"/>
      <c r="AE176" s="55"/>
      <c r="AF176" s="55"/>
      <c r="AH176" s="55">
        <f>AVERAGE(AH169,AJ169)</f>
        <v>0</v>
      </c>
      <c r="AI176" s="55" t="e">
        <f t="shared" ref="AI176:AI179" si="96">AVERAGE(AI169,AK169)</f>
        <v>#DIV/0!</v>
      </c>
      <c r="AJ176" s="55"/>
      <c r="AK176" s="55"/>
      <c r="AL176" s="55"/>
      <c r="AM176" s="55"/>
      <c r="AO176" s="55">
        <f>AVERAGE(AO169,AQ169)</f>
        <v>9.5238095238095237</v>
      </c>
      <c r="AP176" s="55">
        <f t="shared" ref="AP176:AP179" si="97">AVERAGE(AP169,AR169)</f>
        <v>14.79912115505336</v>
      </c>
      <c r="AQ176" s="55"/>
      <c r="AR176" s="55"/>
      <c r="AS176" s="55"/>
      <c r="AT176" s="55"/>
    </row>
    <row r="177" spans="26:46" x14ac:dyDescent="0.2">
      <c r="Z177" s="7" t="s">
        <v>11</v>
      </c>
      <c r="AA177" s="55">
        <f t="shared" ref="AA177:AA179" si="98">AVERAGE(AA170,AC170)</f>
        <v>10.732984293193718</v>
      </c>
      <c r="AB177" s="55">
        <f t="shared" ref="AB177:AB179" si="99">AVERAGE(AB170,AD170)</f>
        <v>14.083333333333334</v>
      </c>
      <c r="AC177" s="55"/>
      <c r="AD177" s="55"/>
      <c r="AE177" s="55"/>
      <c r="AF177" s="55"/>
      <c r="AH177" s="55">
        <f t="shared" ref="AH177:AH179" si="100">AVERAGE(AH170,AJ170)</f>
        <v>33.333333333333329</v>
      </c>
      <c r="AI177" s="55" t="e">
        <f t="shared" si="96"/>
        <v>#DIV/0!</v>
      </c>
      <c r="AJ177" s="55"/>
      <c r="AK177" s="55"/>
      <c r="AL177" s="55"/>
      <c r="AM177" s="55"/>
      <c r="AO177" s="55">
        <f t="shared" ref="AO177:AO179" si="101">AVERAGE(AO170,AQ170)</f>
        <v>14.880952380952381</v>
      </c>
      <c r="AP177" s="55">
        <f t="shared" si="97"/>
        <v>23.979912115505336</v>
      </c>
      <c r="AQ177" s="55"/>
      <c r="AR177" s="55"/>
      <c r="AS177" s="55"/>
      <c r="AT177" s="55"/>
    </row>
    <row r="178" spans="26:46" x14ac:dyDescent="0.2">
      <c r="Z178" s="7" t="s">
        <v>12</v>
      </c>
      <c r="AA178" s="55">
        <f t="shared" si="98"/>
        <v>25.497382198952881</v>
      </c>
      <c r="AB178" s="55">
        <f t="shared" si="99"/>
        <v>31.916666666666664</v>
      </c>
      <c r="AC178" s="55"/>
      <c r="AD178" s="55"/>
      <c r="AE178" s="55"/>
      <c r="AF178" s="55"/>
      <c r="AH178" s="55">
        <f t="shared" si="100"/>
        <v>50</v>
      </c>
      <c r="AI178" s="55" t="e">
        <f t="shared" si="96"/>
        <v>#DIV/0!</v>
      </c>
      <c r="AJ178" s="55"/>
      <c r="AK178" s="55"/>
      <c r="AL178" s="55"/>
      <c r="AM178" s="55"/>
      <c r="AO178" s="55">
        <f t="shared" si="101"/>
        <v>9.5238095238095237</v>
      </c>
      <c r="AP178" s="55">
        <f t="shared" si="97"/>
        <v>14.650031387319522</v>
      </c>
      <c r="AQ178" s="55"/>
      <c r="AR178" s="55"/>
      <c r="AS178" s="55"/>
      <c r="AT178" s="55"/>
    </row>
    <row r="179" spans="26:46" x14ac:dyDescent="0.2">
      <c r="Z179" s="10" t="s">
        <v>13</v>
      </c>
      <c r="AA179" s="55">
        <f t="shared" si="98"/>
        <v>24.589877835951135</v>
      </c>
      <c r="AB179" s="55">
        <f t="shared" si="99"/>
        <v>28.916666666666664</v>
      </c>
      <c r="AC179" s="55"/>
      <c r="AD179" s="55"/>
      <c r="AE179" s="55"/>
      <c r="AF179" s="55"/>
      <c r="AH179" s="55">
        <f t="shared" si="100"/>
        <v>16.666666666666664</v>
      </c>
      <c r="AI179" s="55" t="e">
        <f t="shared" si="96"/>
        <v>#DIV/0!</v>
      </c>
      <c r="AJ179" s="55"/>
      <c r="AK179" s="55"/>
      <c r="AL179" s="55"/>
      <c r="AM179" s="55"/>
      <c r="AO179" s="55">
        <f t="shared" si="101"/>
        <v>66.071428571428569</v>
      </c>
      <c r="AP179" s="55">
        <f t="shared" si="97"/>
        <v>46.570935342121786</v>
      </c>
      <c r="AQ179" s="55"/>
      <c r="AR179" s="55"/>
      <c r="AS179" s="55"/>
      <c r="AT179" s="5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29"/>
  <sheetViews>
    <sheetView workbookViewId="0">
      <selection activeCell="O25" sqref="O25"/>
    </sheetView>
  </sheetViews>
  <sheetFormatPr defaultRowHeight="12" x14ac:dyDescent="0.2"/>
  <cols>
    <col min="2" max="2" width="13" customWidth="1"/>
    <col min="8" max="8" width="13" customWidth="1"/>
  </cols>
  <sheetData>
    <row r="3" spans="2:12" x14ac:dyDescent="0.2">
      <c r="B3" s="6">
        <v>301</v>
      </c>
      <c r="C3" s="3" t="s">
        <v>2</v>
      </c>
      <c r="D3" s="3"/>
      <c r="E3" s="3"/>
      <c r="F3" s="41"/>
      <c r="H3" s="6">
        <v>301</v>
      </c>
      <c r="I3" s="3" t="s">
        <v>4</v>
      </c>
      <c r="J3" s="3"/>
      <c r="K3" s="3"/>
      <c r="L3" s="41"/>
    </row>
    <row r="4" spans="2:12" x14ac:dyDescent="0.2">
      <c r="B4" s="10"/>
      <c r="C4" s="11" t="s">
        <v>5</v>
      </c>
      <c r="D4" s="11" t="s">
        <v>7</v>
      </c>
      <c r="E4" s="11" t="s">
        <v>9</v>
      </c>
      <c r="F4" s="12" t="s">
        <v>10</v>
      </c>
      <c r="H4" s="10"/>
      <c r="I4" s="11" t="s">
        <v>5</v>
      </c>
      <c r="J4" s="11" t="s">
        <v>7</v>
      </c>
      <c r="K4" s="11" t="s">
        <v>9</v>
      </c>
      <c r="L4" s="12" t="s">
        <v>10</v>
      </c>
    </row>
    <row r="5" spans="2:12" x14ac:dyDescent="0.2">
      <c r="B5" s="7" t="s">
        <v>30</v>
      </c>
      <c r="C5" s="39">
        <v>0</v>
      </c>
      <c r="D5" s="30">
        <v>26</v>
      </c>
      <c r="E5" s="30">
        <v>49</v>
      </c>
      <c r="F5" s="32">
        <v>2</v>
      </c>
      <c r="G5" s="31"/>
      <c r="H5" s="30" t="s">
        <v>30</v>
      </c>
      <c r="I5" s="39">
        <v>0</v>
      </c>
      <c r="J5" s="30">
        <v>4</v>
      </c>
      <c r="K5" s="30">
        <v>2</v>
      </c>
      <c r="L5" s="32">
        <v>43</v>
      </c>
    </row>
    <row r="6" spans="2:12" x14ac:dyDescent="0.2">
      <c r="B6" s="7" t="s">
        <v>23</v>
      </c>
      <c r="C6" s="33"/>
      <c r="D6" s="7">
        <v>12</v>
      </c>
      <c r="E6" s="7">
        <v>1</v>
      </c>
      <c r="F6" s="33"/>
      <c r="H6" s="7" t="s">
        <v>23</v>
      </c>
      <c r="I6" s="33"/>
      <c r="J6" s="7">
        <v>1</v>
      </c>
      <c r="K6" s="7"/>
      <c r="L6" s="33"/>
    </row>
    <row r="7" spans="2:12" x14ac:dyDescent="0.2">
      <c r="B7" s="7" t="s">
        <v>11</v>
      </c>
      <c r="C7" s="33"/>
      <c r="D7" s="7">
        <v>6</v>
      </c>
      <c r="E7" s="7">
        <v>1</v>
      </c>
      <c r="F7" s="33"/>
      <c r="H7" s="7" t="s">
        <v>11</v>
      </c>
      <c r="I7" s="33"/>
      <c r="J7" s="7"/>
      <c r="K7" s="7"/>
      <c r="L7" s="33"/>
    </row>
    <row r="8" spans="2:12" x14ac:dyDescent="0.2">
      <c r="B8" s="7" t="s">
        <v>12</v>
      </c>
      <c r="C8" s="33"/>
      <c r="D8" s="7">
        <v>3</v>
      </c>
      <c r="E8" s="7">
        <v>38</v>
      </c>
      <c r="F8" s="33"/>
      <c r="H8" s="7" t="s">
        <v>12</v>
      </c>
      <c r="I8" s="33"/>
      <c r="J8" s="7">
        <v>2</v>
      </c>
      <c r="K8" s="7">
        <v>1</v>
      </c>
      <c r="L8" s="33"/>
    </row>
    <row r="9" spans="2:12" x14ac:dyDescent="0.2">
      <c r="B9" s="10" t="s">
        <v>13</v>
      </c>
      <c r="C9" s="34"/>
      <c r="D9" s="10">
        <v>5</v>
      </c>
      <c r="E9" s="10">
        <v>9</v>
      </c>
      <c r="F9" s="34"/>
      <c r="H9" s="10" t="s">
        <v>13</v>
      </c>
      <c r="I9" s="34"/>
      <c r="J9" s="10">
        <v>1</v>
      </c>
      <c r="K9" s="10">
        <v>1</v>
      </c>
      <c r="L9" s="34"/>
    </row>
    <row r="13" spans="2:12" x14ac:dyDescent="0.2">
      <c r="B13" s="6">
        <v>302</v>
      </c>
      <c r="C13" s="3" t="s">
        <v>2</v>
      </c>
      <c r="D13" s="3"/>
      <c r="E13" s="3"/>
      <c r="F13" s="41"/>
      <c r="H13" s="6">
        <v>302</v>
      </c>
      <c r="I13" s="3" t="s">
        <v>4</v>
      </c>
      <c r="J13" s="3"/>
      <c r="K13" s="3"/>
      <c r="L13" s="41"/>
    </row>
    <row r="14" spans="2:12" x14ac:dyDescent="0.2">
      <c r="B14" s="36"/>
      <c r="C14" s="37" t="s">
        <v>5</v>
      </c>
      <c r="D14" s="37" t="s">
        <v>7</v>
      </c>
      <c r="E14" s="37" t="s">
        <v>9</v>
      </c>
      <c r="F14" s="38" t="s">
        <v>10</v>
      </c>
      <c r="H14" s="10"/>
      <c r="I14" s="11" t="s">
        <v>5</v>
      </c>
      <c r="J14" s="11" t="s">
        <v>7</v>
      </c>
      <c r="K14" s="11" t="s">
        <v>9</v>
      </c>
      <c r="L14" s="12" t="s">
        <v>10</v>
      </c>
    </row>
    <row r="15" spans="2:12" x14ac:dyDescent="0.2">
      <c r="B15" s="35" t="s">
        <v>30</v>
      </c>
      <c r="C15" s="39">
        <v>0</v>
      </c>
      <c r="D15" s="30">
        <v>5</v>
      </c>
      <c r="E15" s="30">
        <v>8</v>
      </c>
      <c r="F15" s="32">
        <v>3</v>
      </c>
      <c r="G15" s="31"/>
      <c r="H15" s="30" t="s">
        <v>30</v>
      </c>
      <c r="I15" s="39">
        <v>0</v>
      </c>
      <c r="J15" s="30">
        <v>2</v>
      </c>
      <c r="K15" s="30">
        <v>2</v>
      </c>
      <c r="L15" s="32">
        <v>2</v>
      </c>
    </row>
    <row r="16" spans="2:12" x14ac:dyDescent="0.2">
      <c r="B16" s="35" t="s">
        <v>23</v>
      </c>
      <c r="C16" s="33"/>
      <c r="D16" s="7">
        <v>1</v>
      </c>
      <c r="E16" s="7"/>
      <c r="F16" s="33"/>
      <c r="H16" s="7" t="s">
        <v>23</v>
      </c>
      <c r="I16" s="33"/>
      <c r="J16" s="7"/>
      <c r="K16" s="7"/>
      <c r="L16" s="33"/>
    </row>
    <row r="17" spans="2:12" x14ac:dyDescent="0.2">
      <c r="B17" s="35" t="s">
        <v>11</v>
      </c>
      <c r="C17" s="33"/>
      <c r="D17" s="7"/>
      <c r="E17" s="7"/>
      <c r="F17" s="33"/>
      <c r="H17" s="7" t="s">
        <v>11</v>
      </c>
      <c r="I17" s="33"/>
      <c r="J17" s="7">
        <v>1</v>
      </c>
      <c r="K17" s="7"/>
      <c r="L17" s="33"/>
    </row>
    <row r="18" spans="2:12" x14ac:dyDescent="0.2">
      <c r="B18" s="35" t="s">
        <v>12</v>
      </c>
      <c r="C18" s="33"/>
      <c r="D18" s="7"/>
      <c r="E18" s="7">
        <v>8</v>
      </c>
      <c r="F18" s="33"/>
      <c r="H18" s="7" t="s">
        <v>12</v>
      </c>
      <c r="I18" s="33"/>
      <c r="J18" s="7"/>
      <c r="K18" s="7">
        <v>2</v>
      </c>
      <c r="L18" s="33"/>
    </row>
    <row r="19" spans="2:12" x14ac:dyDescent="0.2">
      <c r="B19" s="36" t="s">
        <v>13</v>
      </c>
      <c r="C19" s="34"/>
      <c r="D19" s="10">
        <v>4</v>
      </c>
      <c r="E19" s="10"/>
      <c r="F19" s="34"/>
      <c r="H19" s="10" t="s">
        <v>13</v>
      </c>
      <c r="I19" s="34"/>
      <c r="J19" s="10">
        <v>1</v>
      </c>
      <c r="K19" s="10"/>
      <c r="L19" s="34"/>
    </row>
    <row r="23" spans="2:12" x14ac:dyDescent="0.2">
      <c r="B23" s="6">
        <v>401</v>
      </c>
      <c r="C23" s="3" t="s">
        <v>2</v>
      </c>
      <c r="D23" s="3"/>
      <c r="E23" s="3"/>
      <c r="F23" s="41"/>
      <c r="H23" s="6">
        <v>401</v>
      </c>
      <c r="I23" s="3" t="s">
        <v>4</v>
      </c>
      <c r="J23" s="3"/>
      <c r="K23" s="3"/>
      <c r="L23" s="41"/>
    </row>
    <row r="24" spans="2:12" x14ac:dyDescent="0.2">
      <c r="B24" s="10"/>
      <c r="C24" s="11" t="s">
        <v>5</v>
      </c>
      <c r="D24" s="11" t="s">
        <v>7</v>
      </c>
      <c r="E24" s="11" t="s">
        <v>9</v>
      </c>
      <c r="F24" s="12" t="s">
        <v>10</v>
      </c>
      <c r="H24" s="10"/>
      <c r="I24" s="11" t="s">
        <v>5</v>
      </c>
      <c r="J24" s="11" t="s">
        <v>7</v>
      </c>
      <c r="K24" s="11" t="s">
        <v>9</v>
      </c>
      <c r="L24" s="12" t="s">
        <v>10</v>
      </c>
    </row>
    <row r="25" spans="2:12" x14ac:dyDescent="0.2">
      <c r="B25" s="7" t="s">
        <v>30</v>
      </c>
      <c r="C25" s="39">
        <v>4</v>
      </c>
      <c r="D25" s="30">
        <v>44</v>
      </c>
      <c r="E25" s="30">
        <v>53</v>
      </c>
      <c r="F25" s="39">
        <v>79</v>
      </c>
      <c r="G25" s="31"/>
      <c r="H25" s="30" t="s">
        <v>30</v>
      </c>
      <c r="I25" s="39">
        <v>1</v>
      </c>
      <c r="J25" s="30">
        <v>58</v>
      </c>
      <c r="K25" s="30">
        <v>33</v>
      </c>
      <c r="L25" s="32">
        <v>85</v>
      </c>
    </row>
    <row r="26" spans="2:12" x14ac:dyDescent="0.2">
      <c r="B26" s="7" t="s">
        <v>23</v>
      </c>
      <c r="C26" s="33"/>
      <c r="D26" s="7">
        <v>16</v>
      </c>
      <c r="E26" s="7"/>
      <c r="F26" s="33"/>
      <c r="H26" s="7" t="s">
        <v>23</v>
      </c>
      <c r="I26" s="33"/>
      <c r="J26" s="7">
        <v>5</v>
      </c>
      <c r="K26" s="7"/>
      <c r="L26" s="33"/>
    </row>
    <row r="27" spans="2:12" x14ac:dyDescent="0.2">
      <c r="B27" s="7" t="s">
        <v>11</v>
      </c>
      <c r="C27" s="33"/>
      <c r="D27" s="7">
        <v>4</v>
      </c>
      <c r="E27" s="7"/>
      <c r="F27" s="33"/>
      <c r="H27" s="7" t="s">
        <v>11</v>
      </c>
      <c r="I27" s="33"/>
      <c r="J27" s="7">
        <v>13</v>
      </c>
      <c r="K27" s="7">
        <v>3</v>
      </c>
      <c r="L27" s="33"/>
    </row>
    <row r="28" spans="2:12" x14ac:dyDescent="0.2">
      <c r="B28" s="7" t="s">
        <v>12</v>
      </c>
      <c r="C28" s="33">
        <v>2</v>
      </c>
      <c r="D28" s="7">
        <v>15</v>
      </c>
      <c r="E28" s="7">
        <v>50</v>
      </c>
      <c r="F28" s="33"/>
      <c r="H28" s="7" t="s">
        <v>12</v>
      </c>
      <c r="I28" s="33"/>
      <c r="J28" s="7">
        <v>25</v>
      </c>
      <c r="K28" s="7">
        <v>24</v>
      </c>
      <c r="L28" s="33"/>
    </row>
    <row r="29" spans="2:12" x14ac:dyDescent="0.2">
      <c r="B29" s="10" t="s">
        <v>13</v>
      </c>
      <c r="C29" s="34">
        <v>2</v>
      </c>
      <c r="D29" s="10">
        <v>9</v>
      </c>
      <c r="E29" s="10">
        <v>3</v>
      </c>
      <c r="F29" s="34"/>
      <c r="H29" s="10" t="s">
        <v>13</v>
      </c>
      <c r="I29" s="34">
        <v>1</v>
      </c>
      <c r="J29" s="10">
        <v>15</v>
      </c>
      <c r="K29" s="10">
        <v>6</v>
      </c>
      <c r="L29" s="3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alle punten klein</vt:lpstr>
      <vt:lpstr>najaar-najaar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</dc:creator>
  <cp:lastModifiedBy>Bas</cp:lastModifiedBy>
  <dcterms:created xsi:type="dcterms:W3CDTF">2021-02-01T09:38:05Z</dcterms:created>
  <dcterms:modified xsi:type="dcterms:W3CDTF">2021-02-02T17:08:08Z</dcterms:modified>
</cp:coreProperties>
</file>