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drawings/drawing16.xml" ContentType="application/vnd.openxmlformats-officedocument.drawing+xml"/>
  <Override PartName="/xl/charts/chart22.xml" ContentType="application/vnd.openxmlformats-officedocument.drawingml.chart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9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0.xml" ContentType="application/vnd.openxmlformats-officedocument.drawing+xml"/>
  <Override PartName="/xl/charts/chart5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0" yWindow="6555" windowWidth="26490" windowHeight="6195" tabRatio="654" firstSheet="9" activeTab="18"/>
  </bookViews>
  <sheets>
    <sheet name="2010_2011" sheetId="28" r:id="rId1"/>
    <sheet name="2011_2012" sheetId="3" r:id="rId2"/>
    <sheet name="2012_2013" sheetId="4" r:id="rId3"/>
    <sheet name="2013_2014" sheetId="2" r:id="rId4"/>
    <sheet name="2014_2015" sheetId="5" r:id="rId5"/>
    <sheet name="2015_2016" sheetId="7" r:id="rId6"/>
    <sheet name="2016_2017" sheetId="6" r:id="rId7"/>
    <sheet name="2017_2018" sheetId="9" r:id="rId8"/>
    <sheet name="2018_2019" sheetId="8" r:id="rId9"/>
    <sheet name="2019_2020" sheetId="1" r:id="rId10"/>
    <sheet name="1.0" sheetId="10" r:id="rId11"/>
    <sheet name="1.1" sheetId="11" r:id="rId12"/>
    <sheet name="1.2" sheetId="12" r:id="rId13"/>
    <sheet name="1.3" sheetId="13" r:id="rId14"/>
    <sheet name="2.0" sheetId="14" r:id="rId15"/>
    <sheet name="2.1" sheetId="15" r:id="rId16"/>
    <sheet name="2.2" sheetId="16" r:id="rId17"/>
    <sheet name="2.3" sheetId="17" r:id="rId18"/>
    <sheet name="volume" sheetId="41" r:id="rId19"/>
    <sheet name="3.0" sheetId="18" r:id="rId20"/>
    <sheet name="3.1" sheetId="19" r:id="rId21"/>
    <sheet name="3.2" sheetId="20" r:id="rId22"/>
    <sheet name="3.3" sheetId="21" r:id="rId23"/>
    <sheet name="4.1" sheetId="22" r:id="rId24"/>
    <sheet name="4.2" sheetId="23" r:id="rId25"/>
    <sheet name="4.3" sheetId="24" r:id="rId26"/>
    <sheet name="grafieken" sheetId="26" r:id="rId27"/>
    <sheet name="grafieken (2)" sheetId="29" r:id="rId28"/>
    <sheet name="zst_1011" sheetId="30" r:id="rId29"/>
    <sheet name="zst_1112" sheetId="31" r:id="rId30"/>
    <sheet name="zst_1213" sheetId="32" r:id="rId31"/>
    <sheet name="zst_1314" sheetId="33" r:id="rId32"/>
    <sheet name="zst_1415" sheetId="34" r:id="rId33"/>
    <sheet name="zst_1516" sheetId="35" r:id="rId34"/>
    <sheet name="zst_1617" sheetId="36" r:id="rId35"/>
    <sheet name="zst_1718" sheetId="37" r:id="rId36"/>
    <sheet name="zst_1819" sheetId="38" r:id="rId37"/>
    <sheet name="zst_1920" sheetId="39" r:id="rId38"/>
    <sheet name="gemiddelden" sheetId="40" r:id="rId39"/>
  </sheets>
  <definedNames>
    <definedName name="_xlnm.Database" localSheetId="0">'2010_2011'!$A$1:$P$14</definedName>
    <definedName name="_xlnm.Database" localSheetId="1">'2011_2012'!$A$1:$P$14</definedName>
    <definedName name="_xlnm.Database" localSheetId="2">'2012_2013'!$A$1:$P$14</definedName>
    <definedName name="_xlnm.Database" localSheetId="3">'2013_2014'!$A$1:$P$14</definedName>
    <definedName name="_xlnm.Database" localSheetId="4">'2014_2015'!$A$1:$P$14</definedName>
    <definedName name="_xlnm.Database" localSheetId="5">'2015_2016'!$A$1:$P$14</definedName>
    <definedName name="_xlnm.Database" localSheetId="6">'2016_2017'!$A$1:$P$14</definedName>
    <definedName name="_xlnm.Database" localSheetId="7">'2017_2018'!$A$1:$P$14</definedName>
    <definedName name="_xlnm.Database" localSheetId="8">'2018_2019'!$A$1:$P$14</definedName>
    <definedName name="_xlnm.Database">'2019_2020'!$A$1:$P$14</definedName>
  </definedNames>
  <calcPr calcId="145621"/>
</workbook>
</file>

<file path=xl/calcChain.xml><?xml version="1.0" encoding="utf-8"?>
<calcChain xmlns="http://schemas.openxmlformats.org/spreadsheetml/2006/main">
  <c r="Z20" i="41" l="1"/>
  <c r="V20" i="41"/>
  <c r="Z19" i="41"/>
  <c r="V19" i="41"/>
  <c r="Z18" i="41"/>
  <c r="V18" i="41"/>
  <c r="Z17" i="41"/>
  <c r="V17" i="41"/>
  <c r="Z16" i="41"/>
  <c r="V16" i="41"/>
  <c r="P20" i="41"/>
  <c r="L20" i="41"/>
  <c r="P19" i="41"/>
  <c r="L19" i="41"/>
  <c r="P18" i="41"/>
  <c r="L18" i="41"/>
  <c r="P17" i="41"/>
  <c r="L17" i="41"/>
  <c r="P16" i="41"/>
  <c r="L16" i="41"/>
  <c r="B21" i="41"/>
  <c r="B22" i="41"/>
  <c r="B23" i="41"/>
  <c r="B24" i="41"/>
  <c r="B25" i="41"/>
  <c r="F21" i="41"/>
  <c r="F22" i="41"/>
  <c r="F23" i="41"/>
  <c r="F24" i="41"/>
  <c r="F25" i="41"/>
  <c r="W3" i="41"/>
  <c r="X3" i="41"/>
  <c r="Y3" i="41"/>
  <c r="Z3" i="41"/>
  <c r="AA3" i="41"/>
  <c r="AB3" i="41"/>
  <c r="AC3" i="41"/>
  <c r="V3" i="41"/>
  <c r="C9" i="41" l="1"/>
  <c r="W4" i="41" s="1"/>
  <c r="D9" i="41"/>
  <c r="X4" i="41" s="1"/>
  <c r="E9" i="41"/>
  <c r="Y4" i="41" s="1"/>
  <c r="F9" i="41"/>
  <c r="Z4" i="41" s="1"/>
  <c r="G9" i="41"/>
  <c r="AA4" i="41" s="1"/>
  <c r="H9" i="41"/>
  <c r="AB4" i="41" s="1"/>
  <c r="I9" i="41"/>
  <c r="AC4" i="41" s="1"/>
  <c r="C10" i="41"/>
  <c r="D10" i="41"/>
  <c r="E10" i="41"/>
  <c r="F10" i="41"/>
  <c r="G10" i="41"/>
  <c r="H10" i="41"/>
  <c r="I10" i="41"/>
  <c r="C11" i="41"/>
  <c r="D11" i="41"/>
  <c r="E11" i="41"/>
  <c r="F11" i="41"/>
  <c r="G11" i="41"/>
  <c r="H11" i="41"/>
  <c r="I11" i="41"/>
  <c r="C12" i="41"/>
  <c r="D12" i="41"/>
  <c r="E12" i="41"/>
  <c r="F12" i="41"/>
  <c r="G12" i="41"/>
  <c r="H12" i="41"/>
  <c r="I12" i="41"/>
  <c r="B9" i="41"/>
  <c r="V4" i="41" s="1"/>
  <c r="J12" i="41"/>
  <c r="J11" i="41"/>
  <c r="J10" i="41"/>
  <c r="J9" i="41"/>
  <c r="G41" i="17"/>
  <c r="F41" i="17"/>
  <c r="E41" i="17"/>
  <c r="D41" i="17"/>
  <c r="B12" i="41" s="1"/>
  <c r="K39" i="17"/>
  <c r="K41" i="17" s="1"/>
  <c r="J39" i="17"/>
  <c r="J41" i="17" s="1"/>
  <c r="I39" i="17"/>
  <c r="I41" i="17" s="1"/>
  <c r="H39" i="17"/>
  <c r="H41" i="17" s="1"/>
  <c r="G39" i="17"/>
  <c r="F39" i="17"/>
  <c r="E39" i="17"/>
  <c r="D39" i="17"/>
  <c r="K41" i="16"/>
  <c r="J41" i="16"/>
  <c r="I41" i="16"/>
  <c r="H41" i="16"/>
  <c r="G41" i="16"/>
  <c r="K39" i="16"/>
  <c r="J39" i="16"/>
  <c r="I39" i="16"/>
  <c r="H39" i="16"/>
  <c r="G39" i="16"/>
  <c r="F39" i="16"/>
  <c r="F41" i="16" s="1"/>
  <c r="E39" i="16"/>
  <c r="E41" i="16" s="1"/>
  <c r="D39" i="16"/>
  <c r="D41" i="16" s="1"/>
  <c r="B11" i="41" s="1"/>
  <c r="K39" i="15"/>
  <c r="K41" i="15" s="1"/>
  <c r="J39" i="15"/>
  <c r="J41" i="15" s="1"/>
  <c r="I39" i="15"/>
  <c r="I41" i="15" s="1"/>
  <c r="H39" i="15"/>
  <c r="H41" i="15" s="1"/>
  <c r="G39" i="15"/>
  <c r="G41" i="15" s="1"/>
  <c r="F39" i="15"/>
  <c r="F41" i="15" s="1"/>
  <c r="E39" i="15"/>
  <c r="E41" i="15" s="1"/>
  <c r="D39" i="15"/>
  <c r="D41" i="15" s="1"/>
  <c r="B10" i="41" s="1"/>
  <c r="K39" i="14"/>
  <c r="E39" i="14"/>
  <c r="E41" i="14" s="1"/>
  <c r="F39" i="14"/>
  <c r="G39" i="14"/>
  <c r="H39" i="14"/>
  <c r="I39" i="14"/>
  <c r="J39" i="14"/>
  <c r="D39" i="14"/>
  <c r="C18" i="14"/>
  <c r="F41" i="14"/>
  <c r="G41" i="14"/>
  <c r="H41" i="14"/>
  <c r="I41" i="14"/>
  <c r="J41" i="14"/>
  <c r="K41" i="14"/>
  <c r="D41" i="14"/>
  <c r="L31" i="10"/>
  <c r="N6" i="41" l="1"/>
  <c r="X6" i="41" s="1"/>
  <c r="L6" i="41"/>
  <c r="V6" i="41" s="1"/>
  <c r="N11" i="41"/>
  <c r="L11" i="41"/>
  <c r="M11" i="41"/>
  <c r="M6" i="41"/>
  <c r="W6" i="41" s="1"/>
  <c r="M10" i="41"/>
  <c r="N5" i="41"/>
  <c r="X5" i="41" s="1"/>
  <c r="L10" i="41"/>
  <c r="L5" i="41"/>
  <c r="V5" i="41" s="1"/>
  <c r="M5" i="41"/>
  <c r="W5" i="41" s="1"/>
  <c r="N10" i="41"/>
  <c r="L12" i="41"/>
  <c r="M12" i="41"/>
  <c r="N12" i="41"/>
  <c r="M7" i="41"/>
  <c r="W7" i="41" s="1"/>
  <c r="N7" i="41"/>
  <c r="X7" i="41" s="1"/>
  <c r="L7" i="41"/>
  <c r="V7" i="41" s="1"/>
  <c r="R6" i="41"/>
  <c r="AB6" i="41" s="1"/>
  <c r="O6" i="41"/>
  <c r="Y6" i="41" s="1"/>
  <c r="S11" i="41"/>
  <c r="P11" i="41"/>
  <c r="S6" i="41"/>
  <c r="AC6" i="41" s="1"/>
  <c r="Q11" i="41"/>
  <c r="Q6" i="41"/>
  <c r="AA6" i="41" s="1"/>
  <c r="R11" i="41"/>
  <c r="P6" i="41"/>
  <c r="Z6" i="41" s="1"/>
  <c r="O11" i="41"/>
  <c r="O10" i="41"/>
  <c r="S5" i="41"/>
  <c r="AC5" i="41" s="1"/>
  <c r="P5" i="41"/>
  <c r="Z5" i="41" s="1"/>
  <c r="Q10" i="41"/>
  <c r="Q5" i="41"/>
  <c r="R5" i="41"/>
  <c r="AB5" i="41" s="1"/>
  <c r="R10" i="41"/>
  <c r="O5" i="41"/>
  <c r="Y5" i="41" s="1"/>
  <c r="S10" i="41"/>
  <c r="P10" i="41"/>
  <c r="R7" i="41"/>
  <c r="AB7" i="41" s="1"/>
  <c r="S12" i="41"/>
  <c r="P12" i="41"/>
  <c r="P7" i="41"/>
  <c r="Z7" i="41" s="1"/>
  <c r="Q7" i="41"/>
  <c r="AA7" i="41" s="1"/>
  <c r="O12" i="41"/>
  <c r="O7" i="41"/>
  <c r="Y7" i="41" s="1"/>
  <c r="S7" i="41"/>
  <c r="AC7" i="41" s="1"/>
  <c r="Q12" i="41"/>
  <c r="R12" i="41"/>
  <c r="J13" i="41"/>
  <c r="I13" i="41" s="1"/>
  <c r="Q8" i="41" l="1"/>
  <c r="AA5" i="41"/>
  <c r="O8" i="41"/>
  <c r="R8" i="41"/>
  <c r="L8" i="41"/>
  <c r="S8" i="41"/>
  <c r="AC8" i="41" s="1"/>
  <c r="N8" i="41"/>
  <c r="M8" i="41"/>
  <c r="P8" i="41"/>
  <c r="B13" i="41"/>
  <c r="H13" i="41"/>
  <c r="G13" i="41"/>
  <c r="E13" i="41"/>
  <c r="F13" i="41"/>
  <c r="D13" i="41"/>
  <c r="C13" i="41"/>
  <c r="AA8" i="41" l="1"/>
  <c r="X8" i="41"/>
  <c r="V8" i="41"/>
  <c r="W8" i="41"/>
  <c r="AB8" i="41"/>
  <c r="Z8" i="41"/>
  <c r="Y8" i="41"/>
  <c r="D36" i="16"/>
  <c r="E36" i="16"/>
  <c r="F36" i="16"/>
  <c r="G36" i="16"/>
  <c r="H36" i="16"/>
  <c r="I36" i="16"/>
  <c r="J36" i="16"/>
  <c r="K36" i="16"/>
  <c r="K36" i="17"/>
  <c r="J36" i="17"/>
  <c r="I36" i="17"/>
  <c r="H36" i="17"/>
  <c r="G36" i="17"/>
  <c r="F36" i="17"/>
  <c r="E36" i="17"/>
  <c r="D36" i="17"/>
  <c r="K36" i="15"/>
  <c r="J36" i="15"/>
  <c r="I36" i="15"/>
  <c r="H36" i="15"/>
  <c r="G36" i="15"/>
  <c r="F36" i="15"/>
  <c r="E36" i="15"/>
  <c r="D36" i="15"/>
  <c r="E36" i="14"/>
  <c r="F36" i="14"/>
  <c r="G36" i="14"/>
  <c r="H36" i="14"/>
  <c r="I36" i="14"/>
  <c r="J36" i="14"/>
  <c r="K36" i="14"/>
  <c r="D36" i="14"/>
  <c r="B31" i="24" l="1"/>
  <c r="B32" i="12" l="1"/>
  <c r="B32" i="11"/>
  <c r="F22" i="40"/>
  <c r="E22" i="40"/>
  <c r="D22" i="40"/>
  <c r="F21" i="40"/>
  <c r="E21" i="40"/>
  <c r="D21" i="40"/>
  <c r="F20" i="40"/>
  <c r="E20" i="40"/>
  <c r="D20" i="40"/>
  <c r="F19" i="40"/>
  <c r="E19" i="40"/>
  <c r="D19" i="40"/>
  <c r="F18" i="40"/>
  <c r="E18" i="40"/>
  <c r="D18" i="40"/>
  <c r="F17" i="40"/>
  <c r="E17" i="40"/>
  <c r="D17" i="40"/>
  <c r="F16" i="40"/>
  <c r="E16" i="40"/>
  <c r="D16" i="40"/>
  <c r="F15" i="40"/>
  <c r="E15" i="40"/>
  <c r="D15" i="40"/>
  <c r="F14" i="40"/>
  <c r="E14" i="40"/>
  <c r="D14" i="40"/>
  <c r="F13" i="40"/>
  <c r="E13" i="40"/>
  <c r="D13" i="40"/>
  <c r="F12" i="40"/>
  <c r="E12" i="40"/>
  <c r="D12" i="40"/>
  <c r="F11" i="40"/>
  <c r="E11" i="40"/>
  <c r="D11" i="40"/>
  <c r="F10" i="40"/>
  <c r="E10" i="40"/>
  <c r="D10" i="40"/>
  <c r="F9" i="40"/>
  <c r="E9" i="40"/>
  <c r="D9" i="40"/>
  <c r="F8" i="40"/>
  <c r="E8" i="40"/>
  <c r="D8" i="40"/>
  <c r="P4" i="40"/>
  <c r="P3" i="40"/>
  <c r="P2" i="40"/>
  <c r="O4" i="40"/>
  <c r="O3" i="40"/>
  <c r="O2" i="40"/>
  <c r="N4" i="40"/>
  <c r="N3" i="40"/>
  <c r="N2" i="40"/>
  <c r="M4" i="40"/>
  <c r="M3" i="40"/>
  <c r="M2" i="40"/>
  <c r="L4" i="40"/>
  <c r="L3" i="40"/>
  <c r="L2" i="40"/>
  <c r="K4" i="40"/>
  <c r="K3" i="40"/>
  <c r="K2" i="40"/>
  <c r="J4" i="40"/>
  <c r="J3" i="40"/>
  <c r="J2" i="40"/>
  <c r="I4" i="40"/>
  <c r="I3" i="40"/>
  <c r="I2" i="40"/>
  <c r="H4" i="40"/>
  <c r="H3" i="40"/>
  <c r="H2" i="40"/>
  <c r="G4" i="40"/>
  <c r="G3" i="40"/>
  <c r="G2" i="40"/>
  <c r="F4" i="40"/>
  <c r="F3" i="40"/>
  <c r="F2" i="40"/>
  <c r="E4" i="40"/>
  <c r="E3" i="40"/>
  <c r="E2" i="40"/>
  <c r="D4" i="40"/>
  <c r="D3" i="40"/>
  <c r="D2" i="40"/>
  <c r="C4" i="40"/>
  <c r="C3" i="40"/>
  <c r="C2" i="40"/>
  <c r="B4" i="40"/>
  <c r="B3" i="40"/>
  <c r="B2" i="40"/>
  <c r="A3" i="40"/>
  <c r="A4" i="40"/>
  <c r="A2" i="40"/>
  <c r="L33" i="24"/>
  <c r="L32" i="24"/>
  <c r="L31" i="24"/>
  <c r="L33" i="23"/>
  <c r="L32" i="23"/>
  <c r="L31" i="23"/>
  <c r="L33" i="22"/>
  <c r="L32" i="22"/>
  <c r="L31" i="22"/>
  <c r="L33" i="21"/>
  <c r="L32" i="21"/>
  <c r="L31" i="21"/>
  <c r="L33" i="20"/>
  <c r="L32" i="20"/>
  <c r="L31" i="20"/>
  <c r="L33" i="19"/>
  <c r="L32" i="19"/>
  <c r="L31" i="19"/>
  <c r="L33" i="18"/>
  <c r="L32" i="18"/>
  <c r="L31" i="18"/>
  <c r="L33" i="17"/>
  <c r="L32" i="17"/>
  <c r="L31" i="17"/>
  <c r="L33" i="16"/>
  <c r="L32" i="16"/>
  <c r="L31" i="16"/>
  <c r="L33" i="15"/>
  <c r="L32" i="15"/>
  <c r="L31" i="15"/>
  <c r="L33" i="14"/>
  <c r="L32" i="14"/>
  <c r="L31" i="14"/>
  <c r="L33" i="13"/>
  <c r="L32" i="13"/>
  <c r="L31" i="13"/>
  <c r="L33" i="12"/>
  <c r="L32" i="12"/>
  <c r="L31" i="12"/>
  <c r="L33" i="11"/>
  <c r="L32" i="11"/>
  <c r="L31" i="11"/>
  <c r="L33" i="10"/>
  <c r="L32" i="10"/>
  <c r="C32" i="15"/>
  <c r="D31" i="15"/>
  <c r="E31" i="15"/>
  <c r="F31" i="15"/>
  <c r="G31" i="15"/>
  <c r="H31" i="15"/>
  <c r="I31" i="15"/>
  <c r="J31" i="15"/>
  <c r="K31" i="15"/>
  <c r="K31" i="24"/>
  <c r="J31" i="24"/>
  <c r="I31" i="24"/>
  <c r="H31" i="24"/>
  <c r="G31" i="24"/>
  <c r="F31" i="24"/>
  <c r="E31" i="24"/>
  <c r="D31" i="24"/>
  <c r="C31" i="24"/>
  <c r="K31" i="23"/>
  <c r="J31" i="23"/>
  <c r="I31" i="23"/>
  <c r="H31" i="23"/>
  <c r="G31" i="23"/>
  <c r="F31" i="23"/>
  <c r="E31" i="23"/>
  <c r="D31" i="23"/>
  <c r="C31" i="23"/>
  <c r="B31" i="23"/>
  <c r="K31" i="22"/>
  <c r="J31" i="22"/>
  <c r="I31" i="22"/>
  <c r="H31" i="22"/>
  <c r="G31" i="22"/>
  <c r="F31" i="22"/>
  <c r="E31" i="22"/>
  <c r="D31" i="22"/>
  <c r="C31" i="22"/>
  <c r="B31" i="22"/>
  <c r="K31" i="21"/>
  <c r="J31" i="21"/>
  <c r="I31" i="21"/>
  <c r="H31" i="21"/>
  <c r="G31" i="21"/>
  <c r="F31" i="21"/>
  <c r="E31" i="21"/>
  <c r="D31" i="21"/>
  <c r="C31" i="21"/>
  <c r="B31" i="21"/>
  <c r="K31" i="20"/>
  <c r="J31" i="20"/>
  <c r="I31" i="20"/>
  <c r="H31" i="20"/>
  <c r="G31" i="20"/>
  <c r="F31" i="20"/>
  <c r="E31" i="20"/>
  <c r="D31" i="20"/>
  <c r="C31" i="20"/>
  <c r="B31" i="20"/>
  <c r="K31" i="19"/>
  <c r="J31" i="19"/>
  <c r="I31" i="19"/>
  <c r="H31" i="19"/>
  <c r="G31" i="19"/>
  <c r="F31" i="19"/>
  <c r="E31" i="19"/>
  <c r="D31" i="19"/>
  <c r="C31" i="19"/>
  <c r="B31" i="19"/>
  <c r="K31" i="18"/>
  <c r="J31" i="18"/>
  <c r="I31" i="18"/>
  <c r="H31" i="18"/>
  <c r="G31" i="18"/>
  <c r="F31" i="18"/>
  <c r="E31" i="18"/>
  <c r="D31" i="18"/>
  <c r="C31" i="18"/>
  <c r="B31" i="18"/>
  <c r="K31" i="17"/>
  <c r="J31" i="17"/>
  <c r="I31" i="17"/>
  <c r="H31" i="17"/>
  <c r="G31" i="17"/>
  <c r="F31" i="17"/>
  <c r="E31" i="17"/>
  <c r="D31" i="17"/>
  <c r="C32" i="17"/>
  <c r="K31" i="16"/>
  <c r="J31" i="16"/>
  <c r="I31" i="16"/>
  <c r="H31" i="16"/>
  <c r="G31" i="16"/>
  <c r="F31" i="16"/>
  <c r="E31" i="16"/>
  <c r="D31" i="16"/>
  <c r="C31" i="16"/>
  <c r="K31" i="14"/>
  <c r="J31" i="14"/>
  <c r="I31" i="14"/>
  <c r="H31" i="14"/>
  <c r="G31" i="14"/>
  <c r="F31" i="14"/>
  <c r="E31" i="14"/>
  <c r="D31" i="14"/>
  <c r="C32" i="14"/>
  <c r="K31" i="13"/>
  <c r="J31" i="13"/>
  <c r="I31" i="13"/>
  <c r="H31" i="13"/>
  <c r="G31" i="13"/>
  <c r="F31" i="13"/>
  <c r="E31" i="13"/>
  <c r="D31" i="13"/>
  <c r="C31" i="13"/>
  <c r="B31" i="13"/>
  <c r="K31" i="12"/>
  <c r="J31" i="12"/>
  <c r="I31" i="12"/>
  <c r="H31" i="12"/>
  <c r="G31" i="12"/>
  <c r="F31" i="12"/>
  <c r="E31" i="12"/>
  <c r="D31" i="12"/>
  <c r="C31" i="12"/>
  <c r="K31" i="11"/>
  <c r="J31" i="11"/>
  <c r="I31" i="11"/>
  <c r="H31" i="11"/>
  <c r="G31" i="11"/>
  <c r="F31" i="11"/>
  <c r="E31" i="11"/>
  <c r="D31" i="11"/>
  <c r="C31" i="11"/>
  <c r="K31" i="10"/>
  <c r="J31" i="10"/>
  <c r="I31" i="10"/>
  <c r="H31" i="10"/>
  <c r="G31" i="10"/>
  <c r="F31" i="10"/>
  <c r="E31" i="10"/>
  <c r="D31" i="10"/>
  <c r="C31" i="10"/>
  <c r="B31" i="10"/>
  <c r="B14" i="24" l="1"/>
  <c r="B13" i="24"/>
  <c r="B12" i="24"/>
  <c r="B28" i="24" s="1"/>
  <c r="B11" i="24"/>
  <c r="B27" i="24" s="1"/>
  <c r="B10" i="24"/>
  <c r="B9" i="24"/>
  <c r="B8" i="24"/>
  <c r="B7" i="24"/>
  <c r="B6" i="24"/>
  <c r="B5" i="24"/>
  <c r="B4" i="24"/>
  <c r="B3" i="24"/>
  <c r="B19" i="24" s="1"/>
  <c r="B2" i="24"/>
  <c r="B18" i="24" s="1"/>
  <c r="B1" i="24"/>
  <c r="B25" i="24"/>
  <c r="B24" i="24"/>
  <c r="B23" i="24"/>
  <c r="B22" i="24"/>
  <c r="B21" i="24"/>
  <c r="B20" i="24"/>
  <c r="B30" i="24"/>
  <c r="B29" i="24"/>
  <c r="B26" i="24"/>
  <c r="B14" i="23"/>
  <c r="B13" i="23"/>
  <c r="B29" i="23" s="1"/>
  <c r="B12" i="23"/>
  <c r="B28" i="23" s="1"/>
  <c r="B11" i="23"/>
  <c r="B27" i="23" s="1"/>
  <c r="B10" i="23"/>
  <c r="B26" i="23" s="1"/>
  <c r="B9" i="23"/>
  <c r="B25" i="23" s="1"/>
  <c r="B8" i="23"/>
  <c r="B24" i="23" s="1"/>
  <c r="B7" i="23"/>
  <c r="B23" i="23" s="1"/>
  <c r="B6" i="23"/>
  <c r="B22" i="23" s="1"/>
  <c r="B5" i="23"/>
  <c r="B4" i="23"/>
  <c r="B20" i="23" s="1"/>
  <c r="B3" i="23"/>
  <c r="B2" i="23"/>
  <c r="B1" i="23"/>
  <c r="B19" i="23"/>
  <c r="B18" i="23"/>
  <c r="B30" i="23"/>
  <c r="B14" i="22"/>
  <c r="B30" i="22" s="1"/>
  <c r="B13" i="22"/>
  <c r="B29" i="22" s="1"/>
  <c r="B12" i="22"/>
  <c r="B28" i="22" s="1"/>
  <c r="B11" i="22"/>
  <c r="B27" i="22" s="1"/>
  <c r="B10" i="22"/>
  <c r="B26" i="22" s="1"/>
  <c r="B9" i="22"/>
  <c r="B25" i="22" s="1"/>
  <c r="B8" i="22"/>
  <c r="B24" i="22" s="1"/>
  <c r="B7" i="22"/>
  <c r="B23" i="22" s="1"/>
  <c r="B6" i="22"/>
  <c r="B22" i="22" s="1"/>
  <c r="B5" i="22"/>
  <c r="B21" i="22" s="1"/>
  <c r="B4" i="22"/>
  <c r="B20" i="22" s="1"/>
  <c r="B3" i="22"/>
  <c r="B19" i="22" s="1"/>
  <c r="B2" i="22"/>
  <c r="B18" i="22" s="1"/>
  <c r="B1" i="22"/>
  <c r="B14" i="21"/>
  <c r="B13" i="21"/>
  <c r="B29" i="21" s="1"/>
  <c r="B12" i="21"/>
  <c r="B28" i="21" s="1"/>
  <c r="B11" i="21"/>
  <c r="B27" i="21" s="1"/>
  <c r="B10" i="21"/>
  <c r="B26" i="21" s="1"/>
  <c r="B9" i="21"/>
  <c r="B8" i="21"/>
  <c r="B7" i="21"/>
  <c r="B23" i="21" s="1"/>
  <c r="B6" i="21"/>
  <c r="B22" i="21" s="1"/>
  <c r="B5" i="21"/>
  <c r="B21" i="21" s="1"/>
  <c r="B4" i="21"/>
  <c r="B20" i="21" s="1"/>
  <c r="B3" i="21"/>
  <c r="B19" i="21" s="1"/>
  <c r="B2" i="21"/>
  <c r="B18" i="21" s="1"/>
  <c r="B1" i="21"/>
  <c r="B30" i="21"/>
  <c r="B25" i="21"/>
  <c r="B24" i="21"/>
  <c r="B14" i="20"/>
  <c r="B30" i="20" s="1"/>
  <c r="B13" i="20"/>
  <c r="B29" i="20" s="1"/>
  <c r="B12" i="20"/>
  <c r="B28" i="20" s="1"/>
  <c r="B11" i="20"/>
  <c r="B27" i="20" s="1"/>
  <c r="B10" i="20"/>
  <c r="B26" i="20" s="1"/>
  <c r="B9" i="20"/>
  <c r="B25" i="20" s="1"/>
  <c r="B8" i="20"/>
  <c r="B24" i="20" s="1"/>
  <c r="B7" i="20"/>
  <c r="B23" i="20" s="1"/>
  <c r="B6" i="20"/>
  <c r="B22" i="20" s="1"/>
  <c r="B5" i="20"/>
  <c r="B4" i="20"/>
  <c r="B3" i="20"/>
  <c r="B19" i="20" s="1"/>
  <c r="B2" i="20"/>
  <c r="B18" i="20" s="1"/>
  <c r="B1" i="20"/>
  <c r="B20" i="20"/>
  <c r="B21" i="20"/>
  <c r="B14" i="19"/>
  <c r="B30" i="19" s="1"/>
  <c r="B13" i="19"/>
  <c r="B29" i="19" s="1"/>
  <c r="B12" i="19"/>
  <c r="B28" i="19" s="1"/>
  <c r="B11" i="19"/>
  <c r="B27" i="19" s="1"/>
  <c r="B10" i="19"/>
  <c r="B9" i="19"/>
  <c r="B8" i="19"/>
  <c r="B24" i="19" s="1"/>
  <c r="B7" i="19"/>
  <c r="B23" i="19" s="1"/>
  <c r="B6" i="19"/>
  <c r="B22" i="19" s="1"/>
  <c r="B5" i="19"/>
  <c r="B21" i="19" s="1"/>
  <c r="B4" i="19"/>
  <c r="B3" i="19"/>
  <c r="B19" i="19" s="1"/>
  <c r="B2" i="19"/>
  <c r="B1" i="19"/>
  <c r="B25" i="19"/>
  <c r="B20" i="19"/>
  <c r="B18" i="19"/>
  <c r="B26" i="19"/>
  <c r="B14" i="18"/>
  <c r="B30" i="18" s="1"/>
  <c r="B13" i="18"/>
  <c r="B12" i="18"/>
  <c r="B11" i="18"/>
  <c r="B27" i="18" s="1"/>
  <c r="B10" i="18"/>
  <c r="B9" i="18"/>
  <c r="B8" i="18"/>
  <c r="B24" i="18" s="1"/>
  <c r="B7" i="18"/>
  <c r="B23" i="18" s="1"/>
  <c r="B6" i="18"/>
  <c r="B22" i="18" s="1"/>
  <c r="B5" i="18"/>
  <c r="B4" i="18"/>
  <c r="B20" i="18" s="1"/>
  <c r="B3" i="18"/>
  <c r="B2" i="18"/>
  <c r="B1" i="18"/>
  <c r="B25" i="18"/>
  <c r="B21" i="18"/>
  <c r="B19" i="18"/>
  <c r="B18" i="18"/>
  <c r="B29" i="18"/>
  <c r="B28" i="18"/>
  <c r="B14" i="17"/>
  <c r="B30" i="17" s="1"/>
  <c r="B13" i="17"/>
  <c r="B12" i="17"/>
  <c r="B11" i="17"/>
  <c r="B27" i="17" s="1"/>
  <c r="B10" i="17"/>
  <c r="B9" i="17"/>
  <c r="B25" i="17" s="1"/>
  <c r="B8" i="17"/>
  <c r="B24" i="17" s="1"/>
  <c r="B7" i="17"/>
  <c r="B23" i="17" s="1"/>
  <c r="B6" i="17"/>
  <c r="B5" i="17"/>
  <c r="B4" i="17"/>
  <c r="B3" i="17"/>
  <c r="B2" i="17"/>
  <c r="B18" i="17" s="1"/>
  <c r="B1" i="17"/>
  <c r="B29" i="17"/>
  <c r="B28" i="17"/>
  <c r="B21" i="17"/>
  <c r="B20" i="17"/>
  <c r="B19" i="17"/>
  <c r="B26" i="17"/>
  <c r="B14" i="16"/>
  <c r="B13" i="16"/>
  <c r="B12" i="16"/>
  <c r="B28" i="16" s="1"/>
  <c r="B11" i="16"/>
  <c r="B27" i="16" s="1"/>
  <c r="B10" i="16"/>
  <c r="B26" i="16" s="1"/>
  <c r="B9" i="16"/>
  <c r="B8" i="16"/>
  <c r="B7" i="16"/>
  <c r="B6" i="16"/>
  <c r="B5" i="16"/>
  <c r="B4" i="16"/>
  <c r="B3" i="16"/>
  <c r="B19" i="16" s="1"/>
  <c r="B2" i="16"/>
  <c r="B1" i="16"/>
  <c r="B25" i="16"/>
  <c r="B24" i="16"/>
  <c r="B23" i="16"/>
  <c r="B22" i="16"/>
  <c r="B21" i="16"/>
  <c r="B20" i="16"/>
  <c r="B18" i="16"/>
  <c r="B30" i="16"/>
  <c r="B29" i="16"/>
  <c r="B14" i="15"/>
  <c r="B30" i="15" s="1"/>
  <c r="B13" i="15"/>
  <c r="B29" i="15" s="1"/>
  <c r="B12" i="15"/>
  <c r="B28" i="15" s="1"/>
  <c r="B11" i="15"/>
  <c r="B27" i="15" s="1"/>
  <c r="B10" i="15"/>
  <c r="B9" i="15"/>
  <c r="B25" i="15" s="1"/>
  <c r="B8" i="15"/>
  <c r="B24" i="15" s="1"/>
  <c r="B7" i="15"/>
  <c r="B23" i="15" s="1"/>
  <c r="B6" i="15"/>
  <c r="B22" i="15" s="1"/>
  <c r="B5" i="15"/>
  <c r="B21" i="15" s="1"/>
  <c r="B4" i="15"/>
  <c r="B20" i="15" s="1"/>
  <c r="B3" i="15"/>
  <c r="B19" i="15" s="1"/>
  <c r="B2" i="15"/>
  <c r="B18" i="15" s="1"/>
  <c r="B1" i="15"/>
  <c r="B26" i="15"/>
  <c r="B14" i="14"/>
  <c r="B30" i="14" s="1"/>
  <c r="B13" i="14"/>
  <c r="B29" i="14" s="1"/>
  <c r="B12" i="14"/>
  <c r="B28" i="14" s="1"/>
  <c r="B11" i="14"/>
  <c r="B10" i="14"/>
  <c r="B26" i="14" s="1"/>
  <c r="B9" i="14"/>
  <c r="B8" i="14"/>
  <c r="B7" i="14"/>
  <c r="B6" i="14"/>
  <c r="B5" i="14"/>
  <c r="B21" i="14" s="1"/>
  <c r="B4" i="14"/>
  <c r="B20" i="14" s="1"/>
  <c r="B3" i="14"/>
  <c r="B19" i="14" s="1"/>
  <c r="B2" i="14"/>
  <c r="B18" i="14" s="1"/>
  <c r="B1" i="14"/>
  <c r="B25" i="14"/>
  <c r="B24" i="14"/>
  <c r="B23" i="14"/>
  <c r="B22" i="14"/>
  <c r="B27" i="14"/>
  <c r="B14" i="13"/>
  <c r="B30" i="13" s="1"/>
  <c r="B13" i="13"/>
  <c r="B29" i="13" s="1"/>
  <c r="B12" i="13"/>
  <c r="B11" i="13"/>
  <c r="B27" i="13" s="1"/>
  <c r="B10" i="13"/>
  <c r="B9" i="13"/>
  <c r="B8" i="13"/>
  <c r="B7" i="13"/>
  <c r="B6" i="13"/>
  <c r="B5" i="13"/>
  <c r="B4" i="13"/>
  <c r="B3" i="13"/>
  <c r="B2" i="13"/>
  <c r="B1" i="13"/>
  <c r="B25" i="13"/>
  <c r="B24" i="13"/>
  <c r="B23" i="13"/>
  <c r="B22" i="13"/>
  <c r="B21" i="13"/>
  <c r="B20" i="13"/>
  <c r="B19" i="13"/>
  <c r="B18" i="13"/>
  <c r="B28" i="13"/>
  <c r="B14" i="12"/>
  <c r="B30" i="12" s="1"/>
  <c r="B13" i="12"/>
  <c r="B29" i="12" s="1"/>
  <c r="B12" i="12"/>
  <c r="B28" i="12" s="1"/>
  <c r="B11" i="12"/>
  <c r="B27" i="12" s="1"/>
  <c r="B10" i="12"/>
  <c r="B26" i="12" s="1"/>
  <c r="B9" i="12"/>
  <c r="B25" i="12" s="1"/>
  <c r="B8" i="12"/>
  <c r="B7" i="12"/>
  <c r="B6" i="12"/>
  <c r="B5" i="12"/>
  <c r="B21" i="12" s="1"/>
  <c r="B4" i="12"/>
  <c r="B20" i="12" s="1"/>
  <c r="B3" i="12"/>
  <c r="B19" i="12" s="1"/>
  <c r="B2" i="12"/>
  <c r="B18" i="12" s="1"/>
  <c r="B1" i="12"/>
  <c r="B23" i="12"/>
  <c r="B22" i="12"/>
  <c r="B24" i="12"/>
  <c r="B14" i="11"/>
  <c r="B30" i="11" s="1"/>
  <c r="B13" i="11"/>
  <c r="B12" i="11"/>
  <c r="B28" i="11" s="1"/>
  <c r="B11" i="11"/>
  <c r="B27" i="11" s="1"/>
  <c r="B10" i="11"/>
  <c r="B9" i="11"/>
  <c r="B8" i="11"/>
  <c r="B7" i="11"/>
  <c r="B6" i="11"/>
  <c r="B5" i="11"/>
  <c r="B4" i="11"/>
  <c r="B3" i="11"/>
  <c r="B19" i="11" s="1"/>
  <c r="B2" i="11"/>
  <c r="B18" i="11" s="1"/>
  <c r="B1" i="11"/>
  <c r="B25" i="11"/>
  <c r="B24" i="11"/>
  <c r="B23" i="11"/>
  <c r="B22" i="11"/>
  <c r="B21" i="11"/>
  <c r="B20" i="11"/>
  <c r="B29" i="11"/>
  <c r="B26" i="11"/>
  <c r="B25" i="10"/>
  <c r="B14" i="10"/>
  <c r="B30" i="10" s="1"/>
  <c r="B13" i="10"/>
  <c r="B29" i="10" s="1"/>
  <c r="B12" i="10"/>
  <c r="B28" i="10" s="1"/>
  <c r="B11" i="10"/>
  <c r="B27" i="10" s="1"/>
  <c r="B10" i="10"/>
  <c r="B15" i="10" s="1"/>
  <c r="B9" i="10"/>
  <c r="B8" i="10"/>
  <c r="B24" i="10" s="1"/>
  <c r="B7" i="10"/>
  <c r="B23" i="10" s="1"/>
  <c r="B6" i="10"/>
  <c r="B22" i="10" s="1"/>
  <c r="B5" i="10"/>
  <c r="B21" i="10" s="1"/>
  <c r="B4" i="10"/>
  <c r="B20" i="10" s="1"/>
  <c r="B3" i="10"/>
  <c r="B19" i="10" s="1"/>
  <c r="B2" i="10"/>
  <c r="B18" i="10" s="1"/>
  <c r="B1" i="10"/>
  <c r="B15" i="23" l="1"/>
  <c r="B15" i="18"/>
  <c r="B26" i="10"/>
  <c r="B15" i="13"/>
  <c r="B15" i="24"/>
  <c r="B21" i="23"/>
  <c r="B15" i="22"/>
  <c r="B15" i="21"/>
  <c r="B15" i="20"/>
  <c r="B15" i="19"/>
  <c r="B26" i="18"/>
  <c r="B15" i="17"/>
  <c r="B22" i="17"/>
  <c r="B15" i="16"/>
  <c r="B15" i="15"/>
  <c r="B15" i="14"/>
  <c r="B26" i="13"/>
  <c r="B15" i="12"/>
  <c r="B15" i="11"/>
  <c r="K14" i="24"/>
  <c r="K30" i="24" s="1"/>
  <c r="J14" i="24"/>
  <c r="J30" i="24" s="1"/>
  <c r="I14" i="24"/>
  <c r="H14" i="24"/>
  <c r="G14" i="24"/>
  <c r="F14" i="24"/>
  <c r="E14" i="24"/>
  <c r="D14" i="24"/>
  <c r="C14" i="24"/>
  <c r="C30" i="24" s="1"/>
  <c r="K13" i="24"/>
  <c r="J13" i="24"/>
  <c r="I13" i="24"/>
  <c r="H13" i="24"/>
  <c r="H29" i="24" s="1"/>
  <c r="G13" i="24"/>
  <c r="G29" i="24" s="1"/>
  <c r="F13" i="24"/>
  <c r="F29" i="24" s="1"/>
  <c r="E13" i="24"/>
  <c r="E29" i="24" s="1"/>
  <c r="D13" i="24"/>
  <c r="D29" i="24" s="1"/>
  <c r="C13" i="24"/>
  <c r="C29" i="24" s="1"/>
  <c r="K12" i="24"/>
  <c r="K28" i="24" s="1"/>
  <c r="J12" i="24"/>
  <c r="J28" i="24" s="1"/>
  <c r="I12" i="24"/>
  <c r="I28" i="24" s="1"/>
  <c r="H12" i="24"/>
  <c r="H28" i="24" s="1"/>
  <c r="G12" i="24"/>
  <c r="F12" i="24"/>
  <c r="E12" i="24"/>
  <c r="E28" i="24" s="1"/>
  <c r="D12" i="24"/>
  <c r="C12" i="24"/>
  <c r="K11" i="24"/>
  <c r="J11" i="24"/>
  <c r="J27" i="24" s="1"/>
  <c r="I11" i="24"/>
  <c r="H11" i="24"/>
  <c r="G11" i="24"/>
  <c r="G27" i="24" s="1"/>
  <c r="F11" i="24"/>
  <c r="E11" i="24"/>
  <c r="E27" i="24" s="1"/>
  <c r="D11" i="24"/>
  <c r="D27" i="24" s="1"/>
  <c r="C11" i="24"/>
  <c r="C27" i="24" s="1"/>
  <c r="K10" i="24"/>
  <c r="K26" i="24" s="1"/>
  <c r="J10" i="24"/>
  <c r="J26" i="24" s="1"/>
  <c r="I10" i="24"/>
  <c r="I26" i="24" s="1"/>
  <c r="H10" i="24"/>
  <c r="H26" i="24" s="1"/>
  <c r="G10" i="24"/>
  <c r="G26" i="24" s="1"/>
  <c r="F10" i="24"/>
  <c r="F26" i="24" s="1"/>
  <c r="E10" i="24"/>
  <c r="D10" i="24"/>
  <c r="C10" i="24"/>
  <c r="C26" i="24" s="1"/>
  <c r="K9" i="24"/>
  <c r="J9" i="24"/>
  <c r="I9" i="24"/>
  <c r="H9" i="24"/>
  <c r="H25" i="24" s="1"/>
  <c r="G9" i="24"/>
  <c r="F9" i="24"/>
  <c r="F25" i="24" s="1"/>
  <c r="E9" i="24"/>
  <c r="E25" i="24" s="1"/>
  <c r="D9" i="24"/>
  <c r="D25" i="24" s="1"/>
  <c r="C9" i="24"/>
  <c r="C25" i="24" s="1"/>
  <c r="K8" i="24"/>
  <c r="K24" i="24" s="1"/>
  <c r="J8" i="24"/>
  <c r="J24" i="24" s="1"/>
  <c r="I8" i="24"/>
  <c r="I24" i="24" s="1"/>
  <c r="H8" i="24"/>
  <c r="H24" i="24" s="1"/>
  <c r="G8" i="24"/>
  <c r="G24" i="24" s="1"/>
  <c r="F8" i="24"/>
  <c r="F24" i="24" s="1"/>
  <c r="E8" i="24"/>
  <c r="E24" i="24" s="1"/>
  <c r="D8" i="24"/>
  <c r="D24" i="24" s="1"/>
  <c r="C8" i="24"/>
  <c r="C24" i="24" s="1"/>
  <c r="K7" i="24"/>
  <c r="J7" i="24"/>
  <c r="I7" i="24"/>
  <c r="H7" i="24"/>
  <c r="H23" i="24" s="1"/>
  <c r="G7" i="24"/>
  <c r="F7" i="24"/>
  <c r="F23" i="24" s="1"/>
  <c r="E7" i="24"/>
  <c r="E23" i="24" s="1"/>
  <c r="D7" i="24"/>
  <c r="D23" i="24" s="1"/>
  <c r="C7" i="24"/>
  <c r="K6" i="24"/>
  <c r="J6" i="24"/>
  <c r="J22" i="24" s="1"/>
  <c r="I6" i="24"/>
  <c r="I22" i="24" s="1"/>
  <c r="H6" i="24"/>
  <c r="H22" i="24" s="1"/>
  <c r="G6" i="24"/>
  <c r="G22" i="24" s="1"/>
  <c r="F6" i="24"/>
  <c r="F22" i="24" s="1"/>
  <c r="E6" i="24"/>
  <c r="E22" i="24" s="1"/>
  <c r="D6" i="24"/>
  <c r="D22" i="24" s="1"/>
  <c r="C6" i="24"/>
  <c r="C22" i="24" s="1"/>
  <c r="K5" i="24"/>
  <c r="J5" i="24"/>
  <c r="I5" i="24"/>
  <c r="H5" i="24"/>
  <c r="H21" i="24" s="1"/>
  <c r="G5" i="24"/>
  <c r="F5" i="24"/>
  <c r="F21" i="24" s="1"/>
  <c r="E5" i="24"/>
  <c r="D5" i="24"/>
  <c r="D21" i="24" s="1"/>
  <c r="C5" i="24"/>
  <c r="C21" i="24" s="1"/>
  <c r="K4" i="24"/>
  <c r="K20" i="24" s="1"/>
  <c r="J4" i="24"/>
  <c r="I4" i="24"/>
  <c r="I20" i="24" s="1"/>
  <c r="H4" i="24"/>
  <c r="H20" i="24" s="1"/>
  <c r="G4" i="24"/>
  <c r="G20" i="24" s="1"/>
  <c r="F4" i="24"/>
  <c r="F20" i="24" s="1"/>
  <c r="E4" i="24"/>
  <c r="E20" i="24" s="1"/>
  <c r="D4" i="24"/>
  <c r="C4" i="24"/>
  <c r="C20" i="24" s="1"/>
  <c r="K3" i="24"/>
  <c r="K19" i="24" s="1"/>
  <c r="J3" i="24"/>
  <c r="I3" i="24"/>
  <c r="I19" i="24" s="1"/>
  <c r="H3" i="24"/>
  <c r="G3" i="24"/>
  <c r="F3" i="24"/>
  <c r="E3" i="24"/>
  <c r="D3" i="24"/>
  <c r="C3" i="24"/>
  <c r="K2" i="24"/>
  <c r="J2" i="24"/>
  <c r="I2" i="24"/>
  <c r="I18" i="24" s="1"/>
  <c r="H2" i="24"/>
  <c r="H18" i="24" s="1"/>
  <c r="G2" i="24"/>
  <c r="G18" i="24" s="1"/>
  <c r="F2" i="24"/>
  <c r="F18" i="24" s="1"/>
  <c r="E2" i="24"/>
  <c r="E18" i="24" s="1"/>
  <c r="D2" i="24"/>
  <c r="D18" i="24" s="1"/>
  <c r="C2" i="24"/>
  <c r="C18" i="24" s="1"/>
  <c r="K1" i="24"/>
  <c r="J1" i="24"/>
  <c r="I1" i="24"/>
  <c r="H1" i="24"/>
  <c r="G1" i="24"/>
  <c r="F1" i="24"/>
  <c r="E1" i="24"/>
  <c r="D1" i="24"/>
  <c r="C1" i="24"/>
  <c r="H30" i="24"/>
  <c r="F30" i="24"/>
  <c r="E30" i="24"/>
  <c r="K29" i="24"/>
  <c r="J29" i="24"/>
  <c r="F28" i="24"/>
  <c r="D28" i="24"/>
  <c r="C28" i="24"/>
  <c r="I27" i="24"/>
  <c r="H27" i="24"/>
  <c r="D26" i="24"/>
  <c r="K25" i="24"/>
  <c r="J25" i="24"/>
  <c r="G25" i="24"/>
  <c r="K23" i="24"/>
  <c r="I23" i="24"/>
  <c r="I21" i="24"/>
  <c r="G21" i="24"/>
  <c r="G19" i="24"/>
  <c r="E19" i="24"/>
  <c r="D19" i="24"/>
  <c r="J18" i="24"/>
  <c r="I30" i="24"/>
  <c r="G30" i="24"/>
  <c r="D30" i="24"/>
  <c r="I29" i="24"/>
  <c r="G28" i="24"/>
  <c r="K27" i="24"/>
  <c r="F27" i="24"/>
  <c r="E26" i="24"/>
  <c r="I25" i="24"/>
  <c r="J23" i="24"/>
  <c r="G23" i="24"/>
  <c r="C23" i="24"/>
  <c r="K22" i="24"/>
  <c r="K21" i="24"/>
  <c r="J21" i="24"/>
  <c r="J20" i="24"/>
  <c r="D20" i="24"/>
  <c r="H19" i="24"/>
  <c r="F19" i="24"/>
  <c r="C19" i="24"/>
  <c r="K14" i="23"/>
  <c r="J14" i="23"/>
  <c r="I14" i="23"/>
  <c r="I30" i="23" s="1"/>
  <c r="H14" i="23"/>
  <c r="G14" i="23"/>
  <c r="F14" i="23"/>
  <c r="E14" i="23"/>
  <c r="D14" i="23"/>
  <c r="C14" i="23"/>
  <c r="C30" i="23" s="1"/>
  <c r="K13" i="23"/>
  <c r="K29" i="23" s="1"/>
  <c r="J13" i="23"/>
  <c r="J29" i="23" s="1"/>
  <c r="I13" i="23"/>
  <c r="I29" i="23" s="1"/>
  <c r="H13" i="23"/>
  <c r="H29" i="23" s="1"/>
  <c r="G13" i="23"/>
  <c r="G29" i="23" s="1"/>
  <c r="F13" i="23"/>
  <c r="F29" i="23" s="1"/>
  <c r="E13" i="23"/>
  <c r="E29" i="23" s="1"/>
  <c r="D13" i="23"/>
  <c r="D29" i="23" s="1"/>
  <c r="C13" i="23"/>
  <c r="C29" i="23" s="1"/>
  <c r="K12" i="23"/>
  <c r="K28" i="23" s="1"/>
  <c r="J12" i="23"/>
  <c r="J28" i="23" s="1"/>
  <c r="I12" i="23"/>
  <c r="H12" i="23"/>
  <c r="G12" i="23"/>
  <c r="G28" i="23" s="1"/>
  <c r="F12" i="23"/>
  <c r="E12" i="23"/>
  <c r="D12" i="23"/>
  <c r="C12" i="23"/>
  <c r="K11" i="23"/>
  <c r="K27" i="23" s="1"/>
  <c r="J11" i="23"/>
  <c r="J27" i="23" s="1"/>
  <c r="I11" i="23"/>
  <c r="I27" i="23" s="1"/>
  <c r="H11" i="23"/>
  <c r="H27" i="23" s="1"/>
  <c r="G11" i="23"/>
  <c r="G27" i="23" s="1"/>
  <c r="F11" i="23"/>
  <c r="F27" i="23" s="1"/>
  <c r="E11" i="23"/>
  <c r="E27" i="23" s="1"/>
  <c r="D11" i="23"/>
  <c r="C11" i="23"/>
  <c r="C27" i="23" s="1"/>
  <c r="K10" i="23"/>
  <c r="K26" i="23" s="1"/>
  <c r="J10" i="23"/>
  <c r="J26" i="23" s="1"/>
  <c r="I10" i="23"/>
  <c r="I26" i="23" s="1"/>
  <c r="H10" i="23"/>
  <c r="H26" i="23" s="1"/>
  <c r="G10" i="23"/>
  <c r="F10" i="23"/>
  <c r="E10" i="23"/>
  <c r="E26" i="23" s="1"/>
  <c r="D10" i="23"/>
  <c r="D26" i="23" s="1"/>
  <c r="C10" i="23"/>
  <c r="K9" i="23"/>
  <c r="K25" i="23" s="1"/>
  <c r="J9" i="23"/>
  <c r="J25" i="23" s="1"/>
  <c r="I9" i="23"/>
  <c r="I25" i="23" s="1"/>
  <c r="H9" i="23"/>
  <c r="G9" i="23"/>
  <c r="F9" i="23"/>
  <c r="F25" i="23" s="1"/>
  <c r="E9" i="23"/>
  <c r="E25" i="23" s="1"/>
  <c r="D9" i="23"/>
  <c r="D25" i="23" s="1"/>
  <c r="C9" i="23"/>
  <c r="K8" i="23"/>
  <c r="K24" i="23" s="1"/>
  <c r="J8" i="23"/>
  <c r="J24" i="23" s="1"/>
  <c r="I8" i="23"/>
  <c r="I24" i="23" s="1"/>
  <c r="H8" i="23"/>
  <c r="H24" i="23" s="1"/>
  <c r="G8" i="23"/>
  <c r="G24" i="23" s="1"/>
  <c r="F8" i="23"/>
  <c r="F24" i="23" s="1"/>
  <c r="E8" i="23"/>
  <c r="D8" i="23"/>
  <c r="C8" i="23"/>
  <c r="C24" i="23" s="1"/>
  <c r="K7" i="23"/>
  <c r="J7" i="23"/>
  <c r="I7" i="23"/>
  <c r="I23" i="23" s="1"/>
  <c r="H7" i="23"/>
  <c r="H23" i="23" s="1"/>
  <c r="G7" i="23"/>
  <c r="G23" i="23" s="1"/>
  <c r="F7" i="23"/>
  <c r="F23" i="23" s="1"/>
  <c r="E7" i="23"/>
  <c r="E23" i="23" s="1"/>
  <c r="D7" i="23"/>
  <c r="D23" i="23" s="1"/>
  <c r="C7" i="23"/>
  <c r="C23" i="23" s="1"/>
  <c r="K6" i="23"/>
  <c r="K22" i="23" s="1"/>
  <c r="J6" i="23"/>
  <c r="J22" i="23" s="1"/>
  <c r="I6" i="23"/>
  <c r="H6" i="23"/>
  <c r="H22" i="23" s="1"/>
  <c r="G6" i="23"/>
  <c r="G22" i="23" s="1"/>
  <c r="F6" i="23"/>
  <c r="F22" i="23" s="1"/>
  <c r="E6" i="23"/>
  <c r="E22" i="23" s="1"/>
  <c r="D6" i="23"/>
  <c r="D22" i="23" s="1"/>
  <c r="C6" i="23"/>
  <c r="K5" i="23"/>
  <c r="J5" i="23"/>
  <c r="J21" i="23" s="1"/>
  <c r="I5" i="23"/>
  <c r="H5" i="23"/>
  <c r="G5" i="23"/>
  <c r="G21" i="23" s="1"/>
  <c r="F5" i="23"/>
  <c r="E5" i="23"/>
  <c r="E21" i="23" s="1"/>
  <c r="D5" i="23"/>
  <c r="D21" i="23" s="1"/>
  <c r="C5" i="23"/>
  <c r="C21" i="23" s="1"/>
  <c r="K4" i="23"/>
  <c r="K20" i="23" s="1"/>
  <c r="J4" i="23"/>
  <c r="J20" i="23" s="1"/>
  <c r="I4" i="23"/>
  <c r="I20" i="23" s="1"/>
  <c r="H4" i="23"/>
  <c r="H20" i="23" s="1"/>
  <c r="G4" i="23"/>
  <c r="G20" i="23" s="1"/>
  <c r="F4" i="23"/>
  <c r="F20" i="23" s="1"/>
  <c r="E4" i="23"/>
  <c r="E20" i="23" s="1"/>
  <c r="D4" i="23"/>
  <c r="D20" i="23" s="1"/>
  <c r="C4" i="23"/>
  <c r="C20" i="23" s="1"/>
  <c r="K3" i="23"/>
  <c r="K19" i="23" s="1"/>
  <c r="J3" i="23"/>
  <c r="I3" i="23"/>
  <c r="H3" i="23"/>
  <c r="H19" i="23" s="1"/>
  <c r="G3" i="23"/>
  <c r="F3" i="23"/>
  <c r="E3" i="23"/>
  <c r="E19" i="23" s="1"/>
  <c r="D3" i="23"/>
  <c r="C3" i="23"/>
  <c r="C19" i="23" s="1"/>
  <c r="K2" i="23"/>
  <c r="J2" i="23"/>
  <c r="I2" i="23"/>
  <c r="I18" i="23" s="1"/>
  <c r="H2" i="23"/>
  <c r="H18" i="23" s="1"/>
  <c r="G2" i="23"/>
  <c r="G18" i="23" s="1"/>
  <c r="F2" i="23"/>
  <c r="F18" i="23" s="1"/>
  <c r="E2" i="23"/>
  <c r="E18" i="23" s="1"/>
  <c r="D2" i="23"/>
  <c r="D18" i="23" s="1"/>
  <c r="C2" i="23"/>
  <c r="C18" i="23" s="1"/>
  <c r="K1" i="23"/>
  <c r="J1" i="23"/>
  <c r="I1" i="23"/>
  <c r="H1" i="23"/>
  <c r="G1" i="23"/>
  <c r="F1" i="23"/>
  <c r="E1" i="23"/>
  <c r="D1" i="23"/>
  <c r="C1" i="23"/>
  <c r="H30" i="23"/>
  <c r="F30" i="23"/>
  <c r="E30" i="23"/>
  <c r="D30" i="23"/>
  <c r="F28" i="23"/>
  <c r="D28" i="23"/>
  <c r="C28" i="23"/>
  <c r="D27" i="23"/>
  <c r="K23" i="23"/>
  <c r="I22" i="23"/>
  <c r="I21" i="23"/>
  <c r="F21" i="23"/>
  <c r="G19" i="23"/>
  <c r="D19" i="23"/>
  <c r="K30" i="23"/>
  <c r="J30" i="23"/>
  <c r="G30" i="23"/>
  <c r="I28" i="23"/>
  <c r="H28" i="23"/>
  <c r="E28" i="23"/>
  <c r="G26" i="23"/>
  <c r="F26" i="23"/>
  <c r="C26" i="23"/>
  <c r="H25" i="23"/>
  <c r="G25" i="23"/>
  <c r="C25" i="23"/>
  <c r="E24" i="23"/>
  <c r="D24" i="23"/>
  <c r="J23" i="23"/>
  <c r="C22" i="23"/>
  <c r="K21" i="23"/>
  <c r="H21" i="23"/>
  <c r="J19" i="23"/>
  <c r="F19" i="23"/>
  <c r="K14" i="22"/>
  <c r="J14" i="22"/>
  <c r="I14" i="22"/>
  <c r="H14" i="22"/>
  <c r="G14" i="22"/>
  <c r="F14" i="22"/>
  <c r="F30" i="22" s="1"/>
  <c r="E14" i="22"/>
  <c r="E30" i="22" s="1"/>
  <c r="D14" i="22"/>
  <c r="C14" i="22"/>
  <c r="C30" i="22" s="1"/>
  <c r="K13" i="22"/>
  <c r="J13" i="22"/>
  <c r="I13" i="22"/>
  <c r="I29" i="22" s="1"/>
  <c r="H13" i="22"/>
  <c r="H29" i="22" s="1"/>
  <c r="G13" i="22"/>
  <c r="F13" i="22"/>
  <c r="F29" i="22" s="1"/>
  <c r="E13" i="22"/>
  <c r="E29" i="22" s="1"/>
  <c r="D13" i="22"/>
  <c r="C13" i="22"/>
  <c r="C29" i="22" s="1"/>
  <c r="K12" i="22"/>
  <c r="K28" i="22" s="1"/>
  <c r="J12" i="22"/>
  <c r="J28" i="22" s="1"/>
  <c r="I12" i="22"/>
  <c r="I28" i="22" s="1"/>
  <c r="H12" i="22"/>
  <c r="H28" i="22" s="1"/>
  <c r="G12" i="22"/>
  <c r="F12" i="22"/>
  <c r="E12" i="22"/>
  <c r="E28" i="22" s="1"/>
  <c r="D12" i="22"/>
  <c r="D28" i="22" s="1"/>
  <c r="C12" i="22"/>
  <c r="C28" i="22" s="1"/>
  <c r="K11" i="22"/>
  <c r="K27" i="22" s="1"/>
  <c r="J11" i="22"/>
  <c r="J27" i="22" s="1"/>
  <c r="I11" i="22"/>
  <c r="I27" i="22" s="1"/>
  <c r="H11" i="22"/>
  <c r="H27" i="22" s="1"/>
  <c r="G11" i="22"/>
  <c r="G27" i="22" s="1"/>
  <c r="F11" i="22"/>
  <c r="F27" i="22" s="1"/>
  <c r="E11" i="22"/>
  <c r="D11" i="22"/>
  <c r="C11" i="22"/>
  <c r="K10" i="22"/>
  <c r="J10" i="22"/>
  <c r="I10" i="22"/>
  <c r="H10" i="22"/>
  <c r="H26" i="22" s="1"/>
  <c r="G10" i="22"/>
  <c r="G26" i="22" s="1"/>
  <c r="F10" i="22"/>
  <c r="F26" i="22" s="1"/>
  <c r="E10" i="22"/>
  <c r="D10" i="22"/>
  <c r="C10" i="22"/>
  <c r="K9" i="22"/>
  <c r="K25" i="22" s="1"/>
  <c r="J9" i="22"/>
  <c r="I9" i="22"/>
  <c r="H9" i="22"/>
  <c r="G9" i="22"/>
  <c r="G25" i="22" s="1"/>
  <c r="F9" i="22"/>
  <c r="F25" i="22" s="1"/>
  <c r="E9" i="22"/>
  <c r="E25" i="22" s="1"/>
  <c r="D9" i="22"/>
  <c r="D25" i="22" s="1"/>
  <c r="C9" i="22"/>
  <c r="C25" i="22" s="1"/>
  <c r="K8" i="22"/>
  <c r="K24" i="22" s="1"/>
  <c r="J8" i="22"/>
  <c r="I8" i="22"/>
  <c r="I24" i="22" s="1"/>
  <c r="H8" i="22"/>
  <c r="H24" i="22" s="1"/>
  <c r="G8" i="22"/>
  <c r="G24" i="22" s="1"/>
  <c r="F8" i="22"/>
  <c r="F24" i="22" s="1"/>
  <c r="E8" i="22"/>
  <c r="E24" i="22" s="1"/>
  <c r="D8" i="22"/>
  <c r="C8" i="22"/>
  <c r="C24" i="22" s="1"/>
  <c r="K7" i="22"/>
  <c r="J7" i="22"/>
  <c r="J23" i="22" s="1"/>
  <c r="I7" i="22"/>
  <c r="H7" i="22"/>
  <c r="H23" i="22" s="1"/>
  <c r="G7" i="22"/>
  <c r="G23" i="22" s="1"/>
  <c r="F7" i="22"/>
  <c r="E7" i="22"/>
  <c r="E23" i="22" s="1"/>
  <c r="D7" i="22"/>
  <c r="D23" i="22" s="1"/>
  <c r="C7" i="22"/>
  <c r="C23" i="22" s="1"/>
  <c r="K6" i="22"/>
  <c r="K22" i="22" s="1"/>
  <c r="J6" i="22"/>
  <c r="I6" i="22"/>
  <c r="I22" i="22" s="1"/>
  <c r="H6" i="22"/>
  <c r="H22" i="22" s="1"/>
  <c r="G6" i="22"/>
  <c r="G22" i="22" s="1"/>
  <c r="F6" i="22"/>
  <c r="F22" i="22" s="1"/>
  <c r="E6" i="22"/>
  <c r="E22" i="22" s="1"/>
  <c r="D6" i="22"/>
  <c r="D22" i="22" s="1"/>
  <c r="C6" i="22"/>
  <c r="K5" i="22"/>
  <c r="K21" i="22" s="1"/>
  <c r="J5" i="22"/>
  <c r="J21" i="22" s="1"/>
  <c r="I5" i="22"/>
  <c r="H5" i="22"/>
  <c r="G5" i="22"/>
  <c r="F5" i="22"/>
  <c r="E5" i="22"/>
  <c r="D5" i="22"/>
  <c r="D21" i="22" s="1"/>
  <c r="C5" i="22"/>
  <c r="K4" i="22"/>
  <c r="J4" i="22"/>
  <c r="J20" i="22" s="1"/>
  <c r="I4" i="22"/>
  <c r="I20" i="22" s="1"/>
  <c r="H4" i="22"/>
  <c r="G4" i="22"/>
  <c r="F4" i="22"/>
  <c r="F20" i="22" s="1"/>
  <c r="E4" i="22"/>
  <c r="E20" i="22" s="1"/>
  <c r="D4" i="22"/>
  <c r="C4" i="22"/>
  <c r="C20" i="22" s="1"/>
  <c r="K3" i="22"/>
  <c r="K19" i="22" s="1"/>
  <c r="J3" i="22"/>
  <c r="I3" i="22"/>
  <c r="H3" i="22"/>
  <c r="H19" i="22" s="1"/>
  <c r="G3" i="22"/>
  <c r="G19" i="22" s="1"/>
  <c r="F3" i="22"/>
  <c r="F19" i="22" s="1"/>
  <c r="E3" i="22"/>
  <c r="E19" i="22" s="1"/>
  <c r="D3" i="22"/>
  <c r="C3" i="22"/>
  <c r="K2" i="22"/>
  <c r="J2" i="22"/>
  <c r="J18" i="22" s="1"/>
  <c r="I2" i="22"/>
  <c r="I18" i="22" s="1"/>
  <c r="H2" i="22"/>
  <c r="H18" i="22" s="1"/>
  <c r="G2" i="22"/>
  <c r="G18" i="22" s="1"/>
  <c r="F2" i="22"/>
  <c r="F18" i="22" s="1"/>
  <c r="E2" i="22"/>
  <c r="E18" i="22" s="1"/>
  <c r="D2" i="22"/>
  <c r="C2" i="22"/>
  <c r="C18" i="22" s="1"/>
  <c r="K1" i="22"/>
  <c r="J1" i="22"/>
  <c r="I1" i="22"/>
  <c r="H1" i="22"/>
  <c r="G1" i="22"/>
  <c r="F1" i="22"/>
  <c r="E1" i="22"/>
  <c r="D1" i="22"/>
  <c r="C1" i="22"/>
  <c r="I30" i="22"/>
  <c r="H30" i="22"/>
  <c r="K29" i="22"/>
  <c r="J29" i="22"/>
  <c r="G29" i="22"/>
  <c r="G28" i="22"/>
  <c r="F28" i="22"/>
  <c r="E27" i="22"/>
  <c r="D27" i="22"/>
  <c r="E26" i="22"/>
  <c r="D26" i="22"/>
  <c r="K23" i="22"/>
  <c r="I23" i="22"/>
  <c r="I21" i="22"/>
  <c r="G21" i="22"/>
  <c r="C21" i="22"/>
  <c r="K20" i="22"/>
  <c r="H20" i="22"/>
  <c r="G20" i="22"/>
  <c r="K30" i="22"/>
  <c r="J30" i="22"/>
  <c r="G30" i="22"/>
  <c r="D30" i="22"/>
  <c r="D29" i="22"/>
  <c r="C27" i="22"/>
  <c r="K26" i="22"/>
  <c r="J26" i="22"/>
  <c r="I26" i="22"/>
  <c r="C26" i="22"/>
  <c r="J25" i="22"/>
  <c r="I25" i="22"/>
  <c r="H25" i="22"/>
  <c r="J24" i="22"/>
  <c r="D24" i="22"/>
  <c r="F23" i="22"/>
  <c r="C22" i="22"/>
  <c r="H21" i="22"/>
  <c r="D20" i="22"/>
  <c r="J19" i="22"/>
  <c r="I19" i="22"/>
  <c r="C19" i="22"/>
  <c r="K14" i="21"/>
  <c r="K30" i="21" s="1"/>
  <c r="J14" i="21"/>
  <c r="I14" i="21"/>
  <c r="I30" i="21" s="1"/>
  <c r="H14" i="21"/>
  <c r="G14" i="21"/>
  <c r="G30" i="21" s="1"/>
  <c r="F14" i="21"/>
  <c r="E14" i="21"/>
  <c r="D14" i="21"/>
  <c r="C14" i="21"/>
  <c r="C30" i="21" s="1"/>
  <c r="K13" i="21"/>
  <c r="J13" i="21"/>
  <c r="I13" i="21"/>
  <c r="I29" i="21" s="1"/>
  <c r="H13" i="21"/>
  <c r="G13" i="21"/>
  <c r="G29" i="21" s="1"/>
  <c r="F13" i="21"/>
  <c r="F29" i="21" s="1"/>
  <c r="E13" i="21"/>
  <c r="D13" i="21"/>
  <c r="C13" i="21"/>
  <c r="C29" i="21" s="1"/>
  <c r="K12" i="21"/>
  <c r="K28" i="21" s="1"/>
  <c r="J12" i="21"/>
  <c r="J28" i="21" s="1"/>
  <c r="I12" i="21"/>
  <c r="I28" i="21" s="1"/>
  <c r="H12" i="21"/>
  <c r="H28" i="21" s="1"/>
  <c r="G12" i="21"/>
  <c r="G28" i="21" s="1"/>
  <c r="F12" i="21"/>
  <c r="E12" i="21"/>
  <c r="E28" i="21" s="1"/>
  <c r="D12" i="21"/>
  <c r="C12" i="21"/>
  <c r="K11" i="21"/>
  <c r="J11" i="21"/>
  <c r="J27" i="21" s="1"/>
  <c r="I11" i="21"/>
  <c r="H11" i="21"/>
  <c r="G11" i="21"/>
  <c r="F11" i="21"/>
  <c r="F27" i="21" s="1"/>
  <c r="E11" i="21"/>
  <c r="E27" i="21" s="1"/>
  <c r="D11" i="21"/>
  <c r="D27" i="21" s="1"/>
  <c r="C11" i="21"/>
  <c r="C27" i="21" s="1"/>
  <c r="K10" i="21"/>
  <c r="K26" i="21" s="1"/>
  <c r="J10" i="21"/>
  <c r="J26" i="21" s="1"/>
  <c r="I10" i="21"/>
  <c r="I26" i="21" s="1"/>
  <c r="H10" i="21"/>
  <c r="H26" i="21" s="1"/>
  <c r="G10" i="21"/>
  <c r="G26" i="21" s="1"/>
  <c r="F10" i="21"/>
  <c r="F26" i="21" s="1"/>
  <c r="E10" i="21"/>
  <c r="E26" i="21" s="1"/>
  <c r="D10" i="21"/>
  <c r="C10" i="21"/>
  <c r="C26" i="21" s="1"/>
  <c r="K9" i="21"/>
  <c r="J9" i="21"/>
  <c r="I9" i="21"/>
  <c r="H9" i="21"/>
  <c r="H25" i="21" s="1"/>
  <c r="G9" i="21"/>
  <c r="F9" i="21"/>
  <c r="E9" i="21"/>
  <c r="E25" i="21" s="1"/>
  <c r="D9" i="21"/>
  <c r="D25" i="21" s="1"/>
  <c r="C9" i="21"/>
  <c r="K8" i="21"/>
  <c r="J8" i="21"/>
  <c r="J24" i="21" s="1"/>
  <c r="I8" i="21"/>
  <c r="I24" i="21" s="1"/>
  <c r="H8" i="21"/>
  <c r="H24" i="21" s="1"/>
  <c r="G8" i="21"/>
  <c r="G24" i="21" s="1"/>
  <c r="F8" i="21"/>
  <c r="F24" i="21" s="1"/>
  <c r="E8" i="21"/>
  <c r="E24" i="21" s="1"/>
  <c r="D8" i="21"/>
  <c r="D24" i="21" s="1"/>
  <c r="C8" i="21"/>
  <c r="C24" i="21" s="1"/>
  <c r="K7" i="21"/>
  <c r="J7" i="21"/>
  <c r="I7" i="21"/>
  <c r="I23" i="21" s="1"/>
  <c r="H7" i="21"/>
  <c r="G7" i="21"/>
  <c r="F7" i="21"/>
  <c r="F23" i="21" s="1"/>
  <c r="E7" i="21"/>
  <c r="E23" i="21" s="1"/>
  <c r="D7" i="21"/>
  <c r="C7" i="21"/>
  <c r="C23" i="21" s="1"/>
  <c r="K6" i="21"/>
  <c r="K22" i="21" s="1"/>
  <c r="J6" i="21"/>
  <c r="I6" i="21"/>
  <c r="I22" i="21" s="1"/>
  <c r="H6" i="21"/>
  <c r="G6" i="21"/>
  <c r="G22" i="21" s="1"/>
  <c r="F6" i="21"/>
  <c r="F22" i="21" s="1"/>
  <c r="E6" i="21"/>
  <c r="D6" i="21"/>
  <c r="D22" i="21" s="1"/>
  <c r="C6" i="21"/>
  <c r="K5" i="21"/>
  <c r="J5" i="21"/>
  <c r="J21" i="21" s="1"/>
  <c r="I5" i="21"/>
  <c r="H5" i="21"/>
  <c r="H21" i="21" s="1"/>
  <c r="G5" i="21"/>
  <c r="G21" i="21" s="1"/>
  <c r="F5" i="21"/>
  <c r="E5" i="21"/>
  <c r="D5" i="21"/>
  <c r="D21" i="21" s="1"/>
  <c r="C5" i="21"/>
  <c r="K4" i="21"/>
  <c r="J4" i="21"/>
  <c r="J20" i="21" s="1"/>
  <c r="I4" i="21"/>
  <c r="I20" i="21" s="1"/>
  <c r="H4" i="21"/>
  <c r="G4" i="21"/>
  <c r="F4" i="21"/>
  <c r="F20" i="21" s="1"/>
  <c r="E4" i="21"/>
  <c r="E20" i="21" s="1"/>
  <c r="D4" i="21"/>
  <c r="D20" i="21" s="1"/>
  <c r="C4" i="21"/>
  <c r="C20" i="21" s="1"/>
  <c r="K3" i="21"/>
  <c r="K19" i="21" s="1"/>
  <c r="J3" i="21"/>
  <c r="J19" i="21" s="1"/>
  <c r="I3" i="21"/>
  <c r="I15" i="21" s="1"/>
  <c r="H3" i="21"/>
  <c r="H19" i="21" s="1"/>
  <c r="G3" i="21"/>
  <c r="G19" i="21" s="1"/>
  <c r="F3" i="21"/>
  <c r="F19" i="21" s="1"/>
  <c r="E3" i="21"/>
  <c r="D3" i="21"/>
  <c r="C3" i="21"/>
  <c r="K2" i="21"/>
  <c r="J2" i="21"/>
  <c r="I2" i="21"/>
  <c r="H2" i="21"/>
  <c r="H18" i="21" s="1"/>
  <c r="G2" i="21"/>
  <c r="F2" i="21"/>
  <c r="E2" i="21"/>
  <c r="E18" i="21" s="1"/>
  <c r="D2" i="21"/>
  <c r="D18" i="21" s="1"/>
  <c r="C2" i="21"/>
  <c r="K1" i="21"/>
  <c r="J1" i="21"/>
  <c r="I1" i="21"/>
  <c r="H1" i="21"/>
  <c r="G1" i="21"/>
  <c r="F1" i="21"/>
  <c r="E1" i="21"/>
  <c r="D1" i="21"/>
  <c r="C1" i="21"/>
  <c r="H30" i="21"/>
  <c r="F30" i="21"/>
  <c r="K29" i="21"/>
  <c r="J29" i="21"/>
  <c r="H29" i="21"/>
  <c r="F28" i="21"/>
  <c r="D28" i="21"/>
  <c r="I27" i="21"/>
  <c r="H27" i="21"/>
  <c r="D26" i="21"/>
  <c r="K25" i="21"/>
  <c r="G25" i="21"/>
  <c r="F25" i="21"/>
  <c r="K24" i="21"/>
  <c r="K23" i="21"/>
  <c r="J23" i="21"/>
  <c r="D23" i="21"/>
  <c r="I21" i="21"/>
  <c r="C21" i="21"/>
  <c r="K20" i="21"/>
  <c r="G20" i="21"/>
  <c r="E19" i="21"/>
  <c r="J18" i="21"/>
  <c r="I18" i="21"/>
  <c r="G18" i="21"/>
  <c r="J30" i="21"/>
  <c r="E30" i="21"/>
  <c r="D30" i="21"/>
  <c r="E29" i="21"/>
  <c r="D29" i="21"/>
  <c r="C28" i="21"/>
  <c r="K27" i="21"/>
  <c r="J25" i="21"/>
  <c r="I25" i="21"/>
  <c r="C25" i="21"/>
  <c r="H23" i="21"/>
  <c r="G23" i="21"/>
  <c r="J22" i="21"/>
  <c r="H22" i="21"/>
  <c r="E22" i="21"/>
  <c r="C22" i="21"/>
  <c r="K21" i="21"/>
  <c r="F21" i="21"/>
  <c r="H20" i="21"/>
  <c r="D19" i="21"/>
  <c r="C19" i="21"/>
  <c r="F18" i="21"/>
  <c r="C18" i="21"/>
  <c r="K14" i="20"/>
  <c r="J14" i="20"/>
  <c r="J30" i="20" s="1"/>
  <c r="I14" i="20"/>
  <c r="I30" i="20" s="1"/>
  <c r="H14" i="20"/>
  <c r="G14" i="20"/>
  <c r="G30" i="20" s="1"/>
  <c r="F14" i="20"/>
  <c r="E14" i="20"/>
  <c r="D14" i="20"/>
  <c r="D30" i="20" s="1"/>
  <c r="C14" i="20"/>
  <c r="C30" i="20" s="1"/>
  <c r="K13" i="20"/>
  <c r="J13" i="20"/>
  <c r="I13" i="20"/>
  <c r="I29" i="20" s="1"/>
  <c r="H13" i="20"/>
  <c r="H29" i="20" s="1"/>
  <c r="G13" i="20"/>
  <c r="F13" i="20"/>
  <c r="F29" i="20" s="1"/>
  <c r="E13" i="20"/>
  <c r="E29" i="20" s="1"/>
  <c r="D13" i="20"/>
  <c r="C13" i="20"/>
  <c r="K12" i="20"/>
  <c r="J12" i="20"/>
  <c r="J28" i="20" s="1"/>
  <c r="I12" i="20"/>
  <c r="I28" i="20" s="1"/>
  <c r="H12" i="20"/>
  <c r="H28" i="20" s="1"/>
  <c r="G12" i="20"/>
  <c r="G28" i="20" s="1"/>
  <c r="F12" i="20"/>
  <c r="F28" i="20" s="1"/>
  <c r="E12" i="20"/>
  <c r="E28" i="20" s="1"/>
  <c r="D12" i="20"/>
  <c r="D28" i="20" s="1"/>
  <c r="C12" i="20"/>
  <c r="C28" i="20" s="1"/>
  <c r="K11" i="20"/>
  <c r="K27" i="20" s="1"/>
  <c r="J11" i="20"/>
  <c r="J27" i="20" s="1"/>
  <c r="I11" i="20"/>
  <c r="H11" i="20"/>
  <c r="G11" i="20"/>
  <c r="G27" i="20" s="1"/>
  <c r="F11" i="20"/>
  <c r="F27" i="20" s="1"/>
  <c r="E11" i="20"/>
  <c r="D11" i="20"/>
  <c r="D27" i="20" s="1"/>
  <c r="C11" i="20"/>
  <c r="K10" i="20"/>
  <c r="K26" i="20" s="1"/>
  <c r="J10" i="20"/>
  <c r="I10" i="20"/>
  <c r="H10" i="20"/>
  <c r="H26" i="20" s="1"/>
  <c r="G10" i="20"/>
  <c r="G26" i="20" s="1"/>
  <c r="F10" i="20"/>
  <c r="F26" i="20" s="1"/>
  <c r="E10" i="20"/>
  <c r="E26" i="20" s="1"/>
  <c r="D10" i="20"/>
  <c r="D26" i="20" s="1"/>
  <c r="C10" i="20"/>
  <c r="C26" i="20" s="1"/>
  <c r="K9" i="20"/>
  <c r="K25" i="20" s="1"/>
  <c r="J9" i="20"/>
  <c r="J25" i="20" s="1"/>
  <c r="I9" i="20"/>
  <c r="I25" i="20" s="1"/>
  <c r="H9" i="20"/>
  <c r="H25" i="20" s="1"/>
  <c r="G9" i="20"/>
  <c r="F9" i="20"/>
  <c r="E9" i="20"/>
  <c r="E25" i="20" s="1"/>
  <c r="D9" i="20"/>
  <c r="D25" i="20" s="1"/>
  <c r="C9" i="20"/>
  <c r="K8" i="20"/>
  <c r="J8" i="20"/>
  <c r="J24" i="20" s="1"/>
  <c r="I8" i="20"/>
  <c r="I24" i="20" s="1"/>
  <c r="H8" i="20"/>
  <c r="G8" i="20"/>
  <c r="F8" i="20"/>
  <c r="F24" i="20" s="1"/>
  <c r="E8" i="20"/>
  <c r="E24" i="20" s="1"/>
  <c r="D8" i="20"/>
  <c r="D24" i="20" s="1"/>
  <c r="C8" i="20"/>
  <c r="C24" i="20" s="1"/>
  <c r="K7" i="20"/>
  <c r="K23" i="20" s="1"/>
  <c r="J7" i="20"/>
  <c r="J23" i="20" s="1"/>
  <c r="I7" i="20"/>
  <c r="I23" i="20" s="1"/>
  <c r="H7" i="20"/>
  <c r="G7" i="20"/>
  <c r="G23" i="20" s="1"/>
  <c r="F7" i="20"/>
  <c r="F23" i="20" s="1"/>
  <c r="E7" i="20"/>
  <c r="D7" i="20"/>
  <c r="C7" i="20"/>
  <c r="C23" i="20" s="1"/>
  <c r="K6" i="20"/>
  <c r="K22" i="20" s="1"/>
  <c r="J6" i="20"/>
  <c r="I6" i="20"/>
  <c r="H6" i="20"/>
  <c r="H22" i="20" s="1"/>
  <c r="G6" i="20"/>
  <c r="F6" i="20"/>
  <c r="E6" i="20"/>
  <c r="D6" i="20"/>
  <c r="D22" i="20" s="1"/>
  <c r="C6" i="20"/>
  <c r="C22" i="20" s="1"/>
  <c r="K5" i="20"/>
  <c r="J5" i="20"/>
  <c r="J21" i="20" s="1"/>
  <c r="I5" i="20"/>
  <c r="I21" i="20" s="1"/>
  <c r="H5" i="20"/>
  <c r="H21" i="20" s="1"/>
  <c r="G5" i="20"/>
  <c r="G21" i="20" s="1"/>
  <c r="F5" i="20"/>
  <c r="F21" i="20" s="1"/>
  <c r="E5" i="20"/>
  <c r="E21" i="20" s="1"/>
  <c r="D5" i="20"/>
  <c r="D21" i="20" s="1"/>
  <c r="C5" i="20"/>
  <c r="K4" i="20"/>
  <c r="J4" i="20"/>
  <c r="I4" i="20"/>
  <c r="I20" i="20" s="1"/>
  <c r="H4" i="20"/>
  <c r="H20" i="20" s="1"/>
  <c r="G4" i="20"/>
  <c r="F4" i="20"/>
  <c r="F20" i="20" s="1"/>
  <c r="E4" i="20"/>
  <c r="E20" i="20" s="1"/>
  <c r="D4" i="20"/>
  <c r="D20" i="20" s="1"/>
  <c r="C4" i="20"/>
  <c r="K3" i="20"/>
  <c r="K19" i="20" s="1"/>
  <c r="J3" i="20"/>
  <c r="J19" i="20" s="1"/>
  <c r="I3" i="20"/>
  <c r="I19" i="20" s="1"/>
  <c r="H3" i="20"/>
  <c r="G3" i="20"/>
  <c r="G19" i="20" s="1"/>
  <c r="F3" i="20"/>
  <c r="E3" i="20"/>
  <c r="E19" i="20" s="1"/>
  <c r="D3" i="20"/>
  <c r="C3" i="20"/>
  <c r="C19" i="20" s="1"/>
  <c r="K2" i="20"/>
  <c r="K18" i="20" s="1"/>
  <c r="J2" i="20"/>
  <c r="I2" i="20"/>
  <c r="H2" i="20"/>
  <c r="G2" i="20"/>
  <c r="F2" i="20"/>
  <c r="E2" i="20"/>
  <c r="D2" i="20"/>
  <c r="D18" i="20" s="1"/>
  <c r="C2" i="20"/>
  <c r="C18" i="20" s="1"/>
  <c r="K1" i="20"/>
  <c r="J1" i="20"/>
  <c r="I1" i="20"/>
  <c r="H1" i="20"/>
  <c r="G1" i="20"/>
  <c r="F1" i="20"/>
  <c r="E1" i="20"/>
  <c r="D1" i="20"/>
  <c r="C1" i="20"/>
  <c r="H30" i="20"/>
  <c r="F30" i="20"/>
  <c r="C27" i="20"/>
  <c r="F19" i="20"/>
  <c r="K30" i="20"/>
  <c r="E30" i="20"/>
  <c r="K29" i="20"/>
  <c r="J29" i="20"/>
  <c r="G29" i="20"/>
  <c r="D29" i="20"/>
  <c r="C29" i="20"/>
  <c r="K28" i="20"/>
  <c r="I27" i="20"/>
  <c r="H27" i="20"/>
  <c r="E27" i="20"/>
  <c r="J26" i="20"/>
  <c r="I26" i="20"/>
  <c r="G25" i="20"/>
  <c r="F25" i="20"/>
  <c r="C25" i="20"/>
  <c r="K24" i="20"/>
  <c r="H24" i="20"/>
  <c r="G24" i="20"/>
  <c r="H23" i="20"/>
  <c r="E23" i="20"/>
  <c r="D23" i="20"/>
  <c r="J22" i="20"/>
  <c r="I22" i="20"/>
  <c r="G22" i="20"/>
  <c r="F22" i="20"/>
  <c r="E22" i="20"/>
  <c r="C21" i="20"/>
  <c r="K20" i="20"/>
  <c r="G20" i="20"/>
  <c r="C20" i="20"/>
  <c r="H19" i="20"/>
  <c r="F18" i="20"/>
  <c r="E18" i="20"/>
  <c r="K14" i="19"/>
  <c r="J14" i="19"/>
  <c r="I14" i="19"/>
  <c r="H14" i="19"/>
  <c r="G14" i="19"/>
  <c r="F14" i="19"/>
  <c r="F30" i="19" s="1"/>
  <c r="E14" i="19"/>
  <c r="D14" i="19"/>
  <c r="D30" i="19" s="1"/>
  <c r="C14" i="19"/>
  <c r="C30" i="19" s="1"/>
  <c r="K13" i="19"/>
  <c r="J13" i="19"/>
  <c r="I13" i="19"/>
  <c r="I29" i="19" s="1"/>
  <c r="H13" i="19"/>
  <c r="H29" i="19" s="1"/>
  <c r="G13" i="19"/>
  <c r="F13" i="19"/>
  <c r="F29" i="19" s="1"/>
  <c r="E13" i="19"/>
  <c r="E29" i="19" s="1"/>
  <c r="D13" i="19"/>
  <c r="C13" i="19"/>
  <c r="C29" i="19" s="1"/>
  <c r="K12" i="19"/>
  <c r="J12" i="19"/>
  <c r="I12" i="19"/>
  <c r="H12" i="19"/>
  <c r="G12" i="19"/>
  <c r="F12" i="19"/>
  <c r="E12" i="19"/>
  <c r="E28" i="19" s="1"/>
  <c r="D12" i="19"/>
  <c r="C12" i="19"/>
  <c r="C28" i="19" s="1"/>
  <c r="K11" i="19"/>
  <c r="J11" i="19"/>
  <c r="J27" i="19" s="1"/>
  <c r="I11" i="19"/>
  <c r="H11" i="19"/>
  <c r="G11" i="19"/>
  <c r="G27" i="19" s="1"/>
  <c r="F11" i="19"/>
  <c r="F27" i="19" s="1"/>
  <c r="E11" i="19"/>
  <c r="E27" i="19" s="1"/>
  <c r="D11" i="19"/>
  <c r="D27" i="19" s="1"/>
  <c r="C11" i="19"/>
  <c r="C27" i="19" s="1"/>
  <c r="K10" i="19"/>
  <c r="K26" i="19" s="1"/>
  <c r="J10" i="19"/>
  <c r="I10" i="19"/>
  <c r="I26" i="19" s="1"/>
  <c r="H10" i="19"/>
  <c r="G10" i="19"/>
  <c r="F10" i="19"/>
  <c r="E10" i="19"/>
  <c r="D10" i="19"/>
  <c r="C10" i="19"/>
  <c r="K9" i="19"/>
  <c r="K25" i="19" s="1"/>
  <c r="J9" i="19"/>
  <c r="J25" i="19" s="1"/>
  <c r="I9" i="19"/>
  <c r="I25" i="19" s="1"/>
  <c r="H9" i="19"/>
  <c r="H25" i="19" s="1"/>
  <c r="G9" i="19"/>
  <c r="F9" i="19"/>
  <c r="E9" i="19"/>
  <c r="E25" i="19" s="1"/>
  <c r="D9" i="19"/>
  <c r="D25" i="19" s="1"/>
  <c r="C9" i="19"/>
  <c r="C25" i="19" s="1"/>
  <c r="K8" i="19"/>
  <c r="K24" i="19" s="1"/>
  <c r="J8" i="19"/>
  <c r="J24" i="19" s="1"/>
  <c r="I8" i="19"/>
  <c r="H8" i="19"/>
  <c r="H24" i="19" s="1"/>
  <c r="G8" i="19"/>
  <c r="F8" i="19"/>
  <c r="E8" i="19"/>
  <c r="D8" i="19"/>
  <c r="C8" i="19"/>
  <c r="K7" i="19"/>
  <c r="J7" i="19"/>
  <c r="J23" i="19" s="1"/>
  <c r="I7" i="19"/>
  <c r="H7" i="19"/>
  <c r="H23" i="19" s="1"/>
  <c r="G7" i="19"/>
  <c r="G23" i="19" s="1"/>
  <c r="F7" i="19"/>
  <c r="F23" i="19" s="1"/>
  <c r="E7" i="19"/>
  <c r="D7" i="19"/>
  <c r="C7" i="19"/>
  <c r="C23" i="19" s="1"/>
  <c r="K6" i="19"/>
  <c r="K22" i="19" s="1"/>
  <c r="J6" i="19"/>
  <c r="I6" i="19"/>
  <c r="I22" i="19" s="1"/>
  <c r="H6" i="19"/>
  <c r="H22" i="19" s="1"/>
  <c r="G6" i="19"/>
  <c r="F6" i="19"/>
  <c r="F22" i="19" s="1"/>
  <c r="E6" i="19"/>
  <c r="E22" i="19" s="1"/>
  <c r="D6" i="19"/>
  <c r="C6" i="19"/>
  <c r="K5" i="19"/>
  <c r="J5" i="19"/>
  <c r="I5" i="19"/>
  <c r="H5" i="19"/>
  <c r="G5" i="19"/>
  <c r="G21" i="19" s="1"/>
  <c r="F5" i="19"/>
  <c r="F21" i="19" s="1"/>
  <c r="E5" i="19"/>
  <c r="E21" i="19" s="1"/>
  <c r="D5" i="19"/>
  <c r="D21" i="19" s="1"/>
  <c r="C5" i="19"/>
  <c r="K4" i="19"/>
  <c r="J4" i="19"/>
  <c r="J20" i="19" s="1"/>
  <c r="I4" i="19"/>
  <c r="H4" i="19"/>
  <c r="G4" i="19"/>
  <c r="G20" i="19" s="1"/>
  <c r="F4" i="19"/>
  <c r="F20" i="19" s="1"/>
  <c r="E4" i="19"/>
  <c r="E20" i="19" s="1"/>
  <c r="D4" i="19"/>
  <c r="D20" i="19" s="1"/>
  <c r="C4" i="19"/>
  <c r="K3" i="19"/>
  <c r="J3" i="19"/>
  <c r="I3" i="19"/>
  <c r="H3" i="19"/>
  <c r="G3" i="19"/>
  <c r="F3" i="19"/>
  <c r="F19" i="19" s="1"/>
  <c r="E3" i="19"/>
  <c r="D3" i="19"/>
  <c r="D19" i="19" s="1"/>
  <c r="C3" i="19"/>
  <c r="C19" i="19" s="1"/>
  <c r="K2" i="19"/>
  <c r="K18" i="19" s="1"/>
  <c r="J2" i="19"/>
  <c r="I2" i="19"/>
  <c r="H2" i="19"/>
  <c r="G2" i="19"/>
  <c r="G18" i="19" s="1"/>
  <c r="F2" i="19"/>
  <c r="E2" i="19"/>
  <c r="E18" i="19" s="1"/>
  <c r="D2" i="19"/>
  <c r="D18" i="19" s="1"/>
  <c r="C2" i="19"/>
  <c r="K1" i="19"/>
  <c r="J1" i="19"/>
  <c r="I1" i="19"/>
  <c r="H1" i="19"/>
  <c r="G1" i="19"/>
  <c r="F1" i="19"/>
  <c r="E1" i="19"/>
  <c r="D1" i="19"/>
  <c r="C1" i="19"/>
  <c r="I30" i="19"/>
  <c r="E30" i="19"/>
  <c r="K29" i="19"/>
  <c r="J29" i="19"/>
  <c r="G29" i="19"/>
  <c r="G28" i="19"/>
  <c r="D28" i="19"/>
  <c r="I27" i="19"/>
  <c r="H27" i="19"/>
  <c r="J26" i="19"/>
  <c r="E26" i="19"/>
  <c r="G25" i="19"/>
  <c r="F25" i="19"/>
  <c r="C24" i="19"/>
  <c r="I23" i="19"/>
  <c r="E23" i="19"/>
  <c r="D23" i="19"/>
  <c r="J21" i="19"/>
  <c r="C21" i="19"/>
  <c r="K20" i="19"/>
  <c r="I20" i="19"/>
  <c r="H20" i="19"/>
  <c r="H19" i="19"/>
  <c r="E19" i="19"/>
  <c r="J18" i="19"/>
  <c r="I18" i="19"/>
  <c r="K30" i="19"/>
  <c r="J30" i="19"/>
  <c r="H30" i="19"/>
  <c r="G30" i="19"/>
  <c r="D29" i="19"/>
  <c r="K28" i="19"/>
  <c r="J28" i="19"/>
  <c r="I28" i="19"/>
  <c r="H28" i="19"/>
  <c r="F28" i="19"/>
  <c r="H26" i="19"/>
  <c r="G26" i="19"/>
  <c r="F26" i="19"/>
  <c r="D26" i="19"/>
  <c r="C26" i="19"/>
  <c r="I24" i="19"/>
  <c r="G24" i="19"/>
  <c r="F24" i="19"/>
  <c r="E24" i="19"/>
  <c r="D24" i="19"/>
  <c r="K23" i="19"/>
  <c r="G22" i="19"/>
  <c r="D22" i="19"/>
  <c r="C22" i="19"/>
  <c r="I21" i="19"/>
  <c r="H21" i="19"/>
  <c r="C20" i="19"/>
  <c r="K19" i="19"/>
  <c r="J19" i="19"/>
  <c r="I19" i="19"/>
  <c r="G19" i="19"/>
  <c r="H18" i="19"/>
  <c r="C18" i="19"/>
  <c r="K14" i="18"/>
  <c r="J14" i="18"/>
  <c r="J30" i="18" s="1"/>
  <c r="I14" i="18"/>
  <c r="I30" i="18" s="1"/>
  <c r="H14" i="18"/>
  <c r="H30" i="18" s="1"/>
  <c r="G14" i="18"/>
  <c r="G30" i="18" s="1"/>
  <c r="F14" i="18"/>
  <c r="E14" i="18"/>
  <c r="D14" i="18"/>
  <c r="C14" i="18"/>
  <c r="K13" i="18"/>
  <c r="J13" i="18"/>
  <c r="I13" i="18"/>
  <c r="H13" i="18"/>
  <c r="G13" i="18"/>
  <c r="F13" i="18"/>
  <c r="E13" i="18"/>
  <c r="E29" i="18" s="1"/>
  <c r="D13" i="18"/>
  <c r="D29" i="18" s="1"/>
  <c r="C13" i="18"/>
  <c r="C29" i="18" s="1"/>
  <c r="K12" i="18"/>
  <c r="J12" i="18"/>
  <c r="I12" i="18"/>
  <c r="I28" i="18" s="1"/>
  <c r="H12" i="18"/>
  <c r="H28" i="18" s="1"/>
  <c r="G12" i="18"/>
  <c r="G28" i="18" s="1"/>
  <c r="F12" i="18"/>
  <c r="F28" i="18" s="1"/>
  <c r="E12" i="18"/>
  <c r="E28" i="18" s="1"/>
  <c r="D12" i="18"/>
  <c r="C12" i="18"/>
  <c r="K11" i="18"/>
  <c r="J11" i="18"/>
  <c r="J27" i="18" s="1"/>
  <c r="I11" i="18"/>
  <c r="I27" i="18" s="1"/>
  <c r="H11" i="18"/>
  <c r="G11" i="18"/>
  <c r="F11" i="18"/>
  <c r="E11" i="18"/>
  <c r="D11" i="18"/>
  <c r="C11" i="18"/>
  <c r="K10" i="18"/>
  <c r="K26" i="18" s="1"/>
  <c r="J10" i="18"/>
  <c r="J26" i="18" s="1"/>
  <c r="I10" i="18"/>
  <c r="I26" i="18" s="1"/>
  <c r="H10" i="18"/>
  <c r="H26" i="18" s="1"/>
  <c r="G10" i="18"/>
  <c r="G26" i="18" s="1"/>
  <c r="F10" i="18"/>
  <c r="F26" i="18" s="1"/>
  <c r="E10" i="18"/>
  <c r="E26" i="18" s="1"/>
  <c r="D10" i="18"/>
  <c r="D26" i="18" s="1"/>
  <c r="C10" i="18"/>
  <c r="C26" i="18" s="1"/>
  <c r="K9" i="18"/>
  <c r="J9" i="18"/>
  <c r="I9" i="18"/>
  <c r="H9" i="18"/>
  <c r="G9" i="18"/>
  <c r="F9" i="18"/>
  <c r="E9" i="18"/>
  <c r="D9" i="18"/>
  <c r="D25" i="18" s="1"/>
  <c r="C9" i="18"/>
  <c r="K8" i="18"/>
  <c r="J8" i="18"/>
  <c r="J24" i="18" s="1"/>
  <c r="I8" i="18"/>
  <c r="H8" i="18"/>
  <c r="H24" i="18" s="1"/>
  <c r="G8" i="18"/>
  <c r="F8" i="18"/>
  <c r="E8" i="18"/>
  <c r="D8" i="18"/>
  <c r="D24" i="18" s="1"/>
  <c r="C8" i="18"/>
  <c r="C24" i="18" s="1"/>
  <c r="K7" i="18"/>
  <c r="K23" i="18" s="1"/>
  <c r="J7" i="18"/>
  <c r="J23" i="18" s="1"/>
  <c r="I7" i="18"/>
  <c r="H7" i="18"/>
  <c r="G7" i="18"/>
  <c r="F7" i="18"/>
  <c r="F23" i="18" s="1"/>
  <c r="E7" i="18"/>
  <c r="E23" i="18" s="1"/>
  <c r="D7" i="18"/>
  <c r="C7" i="18"/>
  <c r="K6" i="18"/>
  <c r="J6" i="18"/>
  <c r="I6" i="18"/>
  <c r="H6" i="18"/>
  <c r="G6" i="18"/>
  <c r="G22" i="18" s="1"/>
  <c r="F6" i="18"/>
  <c r="E6" i="18"/>
  <c r="E22" i="18" s="1"/>
  <c r="D6" i="18"/>
  <c r="D22" i="18" s="1"/>
  <c r="C6" i="18"/>
  <c r="C22" i="18" s="1"/>
  <c r="K5" i="18"/>
  <c r="K21" i="18" s="1"/>
  <c r="J5" i="18"/>
  <c r="I5" i="18"/>
  <c r="H5" i="18"/>
  <c r="H21" i="18" s="1"/>
  <c r="G5" i="18"/>
  <c r="G21" i="18" s="1"/>
  <c r="F5" i="18"/>
  <c r="E5" i="18"/>
  <c r="D5" i="18"/>
  <c r="C5" i="18"/>
  <c r="K4" i="18"/>
  <c r="J4" i="18"/>
  <c r="I4" i="18"/>
  <c r="H4" i="18"/>
  <c r="H20" i="18" s="1"/>
  <c r="G4" i="18"/>
  <c r="G20" i="18" s="1"/>
  <c r="F4" i="18"/>
  <c r="F20" i="18" s="1"/>
  <c r="E4" i="18"/>
  <c r="E20" i="18" s="1"/>
  <c r="D4" i="18"/>
  <c r="D20" i="18" s="1"/>
  <c r="C4" i="18"/>
  <c r="C20" i="18" s="1"/>
  <c r="K3" i="18"/>
  <c r="K19" i="18" s="1"/>
  <c r="J3" i="18"/>
  <c r="J19" i="18" s="1"/>
  <c r="I3" i="18"/>
  <c r="I19" i="18" s="1"/>
  <c r="H3" i="18"/>
  <c r="H19" i="18" s="1"/>
  <c r="G3" i="18"/>
  <c r="G19" i="18" s="1"/>
  <c r="F3" i="18"/>
  <c r="F19" i="18" s="1"/>
  <c r="E3" i="18"/>
  <c r="E19" i="18" s="1"/>
  <c r="D3" i="18"/>
  <c r="C3" i="18"/>
  <c r="K2" i="18"/>
  <c r="K18" i="18" s="1"/>
  <c r="J2" i="18"/>
  <c r="I2" i="18"/>
  <c r="H2" i="18"/>
  <c r="G2" i="18"/>
  <c r="F2" i="18"/>
  <c r="E2" i="18"/>
  <c r="E18" i="18" s="1"/>
  <c r="D2" i="18"/>
  <c r="C2" i="18"/>
  <c r="C18" i="18" s="1"/>
  <c r="K1" i="18"/>
  <c r="J1" i="18"/>
  <c r="I1" i="18"/>
  <c r="H1" i="18"/>
  <c r="G1" i="18"/>
  <c r="F1" i="18"/>
  <c r="E1" i="18"/>
  <c r="D1" i="18"/>
  <c r="C1" i="18"/>
  <c r="F30" i="18"/>
  <c r="C30" i="18"/>
  <c r="I29" i="18"/>
  <c r="H29" i="18"/>
  <c r="G29" i="18"/>
  <c r="D28" i="18"/>
  <c r="G27" i="18"/>
  <c r="F27" i="18"/>
  <c r="E27" i="18"/>
  <c r="C27" i="18"/>
  <c r="K25" i="18"/>
  <c r="H25" i="18"/>
  <c r="E25" i="18"/>
  <c r="C25" i="18"/>
  <c r="I24" i="18"/>
  <c r="I23" i="18"/>
  <c r="C23" i="18"/>
  <c r="K22" i="18"/>
  <c r="J22" i="18"/>
  <c r="H22" i="18"/>
  <c r="D21" i="18"/>
  <c r="J20" i="18"/>
  <c r="I20" i="18"/>
  <c r="H18" i="18"/>
  <c r="G18" i="18"/>
  <c r="F18" i="18"/>
  <c r="D18" i="18"/>
  <c r="K30" i="18"/>
  <c r="E30" i="18"/>
  <c r="D30" i="18"/>
  <c r="K29" i="18"/>
  <c r="J29" i="18"/>
  <c r="F29" i="18"/>
  <c r="K28" i="18"/>
  <c r="J28" i="18"/>
  <c r="C28" i="18"/>
  <c r="K27" i="18"/>
  <c r="H27" i="18"/>
  <c r="D27" i="18"/>
  <c r="J25" i="18"/>
  <c r="I25" i="18"/>
  <c r="G25" i="18"/>
  <c r="F25" i="18"/>
  <c r="K24" i="18"/>
  <c r="G24" i="18"/>
  <c r="F24" i="18"/>
  <c r="E24" i="18"/>
  <c r="H23" i="18"/>
  <c r="G23" i="18"/>
  <c r="D23" i="18"/>
  <c r="I22" i="18"/>
  <c r="F22" i="18"/>
  <c r="C21" i="18"/>
  <c r="K20" i="18"/>
  <c r="D19" i="18"/>
  <c r="K14" i="17"/>
  <c r="J14" i="17"/>
  <c r="J30" i="17" s="1"/>
  <c r="I14" i="17"/>
  <c r="I30" i="17" s="1"/>
  <c r="H14" i="17"/>
  <c r="G14" i="17"/>
  <c r="G30" i="17" s="1"/>
  <c r="F14" i="17"/>
  <c r="F30" i="17" s="1"/>
  <c r="E14" i="17"/>
  <c r="E30" i="17" s="1"/>
  <c r="D14" i="17"/>
  <c r="D30" i="17" s="1"/>
  <c r="C14" i="17"/>
  <c r="C30" i="17" s="1"/>
  <c r="K13" i="17"/>
  <c r="J13" i="17"/>
  <c r="I13" i="17"/>
  <c r="H13" i="17"/>
  <c r="H29" i="17" s="1"/>
  <c r="G13" i="17"/>
  <c r="F13" i="17"/>
  <c r="E13" i="17"/>
  <c r="D13" i="17"/>
  <c r="D29" i="17" s="1"/>
  <c r="C13" i="17"/>
  <c r="C29" i="17" s="1"/>
  <c r="K12" i="17"/>
  <c r="K28" i="17" s="1"/>
  <c r="J12" i="17"/>
  <c r="J28" i="17" s="1"/>
  <c r="I12" i="17"/>
  <c r="H12" i="17"/>
  <c r="G12" i="17"/>
  <c r="F12" i="17"/>
  <c r="F28" i="17" s="1"/>
  <c r="E12" i="17"/>
  <c r="D12" i="17"/>
  <c r="D28" i="17" s="1"/>
  <c r="C12" i="17"/>
  <c r="C28" i="17" s="1"/>
  <c r="K11" i="17"/>
  <c r="K27" i="17" s="1"/>
  <c r="J11" i="17"/>
  <c r="J27" i="17" s="1"/>
  <c r="I11" i="17"/>
  <c r="H11" i="17"/>
  <c r="G11" i="17"/>
  <c r="F11" i="17"/>
  <c r="E11" i="17"/>
  <c r="D11" i="17"/>
  <c r="C11" i="17"/>
  <c r="C27" i="17" s="1"/>
  <c r="K10" i="17"/>
  <c r="K26" i="17" s="1"/>
  <c r="J10" i="17"/>
  <c r="J26" i="17" s="1"/>
  <c r="I10" i="17"/>
  <c r="H10" i="17"/>
  <c r="H26" i="17" s="1"/>
  <c r="G10" i="17"/>
  <c r="F10" i="17"/>
  <c r="F26" i="17" s="1"/>
  <c r="E10" i="17"/>
  <c r="E26" i="17" s="1"/>
  <c r="D10" i="17"/>
  <c r="D26" i="17" s="1"/>
  <c r="C10" i="17"/>
  <c r="C26" i="17" s="1"/>
  <c r="K9" i="17"/>
  <c r="K25" i="17" s="1"/>
  <c r="J9" i="17"/>
  <c r="J25" i="17" s="1"/>
  <c r="I9" i="17"/>
  <c r="I25" i="17" s="1"/>
  <c r="H9" i="17"/>
  <c r="H25" i="17" s="1"/>
  <c r="G9" i="17"/>
  <c r="F9" i="17"/>
  <c r="E9" i="17"/>
  <c r="E25" i="17" s="1"/>
  <c r="D9" i="17"/>
  <c r="D25" i="17" s="1"/>
  <c r="C9" i="17"/>
  <c r="C25" i="17" s="1"/>
  <c r="K8" i="17"/>
  <c r="J8" i="17"/>
  <c r="I8" i="17"/>
  <c r="H8" i="17"/>
  <c r="G8" i="17"/>
  <c r="F8" i="17"/>
  <c r="F24" i="17" s="1"/>
  <c r="E8" i="17"/>
  <c r="D8" i="17"/>
  <c r="D24" i="17" s="1"/>
  <c r="C8" i="17"/>
  <c r="C24" i="17" s="1"/>
  <c r="K7" i="17"/>
  <c r="J7" i="17"/>
  <c r="J23" i="17" s="1"/>
  <c r="I7" i="17"/>
  <c r="H7" i="17"/>
  <c r="H23" i="17" s="1"/>
  <c r="G7" i="17"/>
  <c r="G23" i="17" s="1"/>
  <c r="F7" i="17"/>
  <c r="F23" i="17" s="1"/>
  <c r="E7" i="17"/>
  <c r="D7" i="17"/>
  <c r="C7" i="17"/>
  <c r="K6" i="17"/>
  <c r="J6" i="17"/>
  <c r="I6" i="17"/>
  <c r="H6" i="17"/>
  <c r="H22" i="17" s="1"/>
  <c r="G6" i="17"/>
  <c r="G22" i="17" s="1"/>
  <c r="F6" i="17"/>
  <c r="E6" i="17"/>
  <c r="E22" i="17" s="1"/>
  <c r="D6" i="17"/>
  <c r="D22" i="17" s="1"/>
  <c r="C6" i="17"/>
  <c r="K5" i="17"/>
  <c r="K21" i="17" s="1"/>
  <c r="J5" i="17"/>
  <c r="J21" i="17" s="1"/>
  <c r="I5" i="17"/>
  <c r="I21" i="17" s="1"/>
  <c r="H5" i="17"/>
  <c r="G5" i="17"/>
  <c r="G21" i="17" s="1"/>
  <c r="F5" i="17"/>
  <c r="F21" i="17" s="1"/>
  <c r="E5" i="17"/>
  <c r="D5" i="17"/>
  <c r="D21" i="17" s="1"/>
  <c r="C5" i="17"/>
  <c r="K4" i="17"/>
  <c r="K20" i="17" s="1"/>
  <c r="J4" i="17"/>
  <c r="I4" i="17"/>
  <c r="H4" i="17"/>
  <c r="H20" i="17" s="1"/>
  <c r="G4" i="17"/>
  <c r="G20" i="17" s="1"/>
  <c r="F4" i="17"/>
  <c r="F20" i="17" s="1"/>
  <c r="E4" i="17"/>
  <c r="E20" i="17" s="1"/>
  <c r="D4" i="17"/>
  <c r="D20" i="17" s="1"/>
  <c r="C4" i="17"/>
  <c r="C20" i="17" s="1"/>
  <c r="K3" i="17"/>
  <c r="K19" i="17" s="1"/>
  <c r="J3" i="17"/>
  <c r="I3" i="17"/>
  <c r="H3" i="17"/>
  <c r="G3" i="17"/>
  <c r="G19" i="17" s="1"/>
  <c r="F3" i="17"/>
  <c r="F19" i="17" s="1"/>
  <c r="E3" i="17"/>
  <c r="E19" i="17" s="1"/>
  <c r="D3" i="17"/>
  <c r="D19" i="17" s="1"/>
  <c r="C3" i="17"/>
  <c r="K2" i="17"/>
  <c r="J2" i="17"/>
  <c r="I2" i="17"/>
  <c r="H2" i="17"/>
  <c r="G2" i="17"/>
  <c r="F2" i="17"/>
  <c r="F18" i="17" s="1"/>
  <c r="E2" i="17"/>
  <c r="D2" i="17"/>
  <c r="D18" i="17" s="1"/>
  <c r="C2" i="17"/>
  <c r="C18" i="17" s="1"/>
  <c r="K1" i="17"/>
  <c r="J1" i="17"/>
  <c r="I1" i="17"/>
  <c r="H1" i="17"/>
  <c r="G1" i="17"/>
  <c r="F1" i="17"/>
  <c r="E1" i="17"/>
  <c r="D1" i="17"/>
  <c r="C1" i="17"/>
  <c r="H30" i="17"/>
  <c r="K29" i="17"/>
  <c r="J29" i="17"/>
  <c r="F29" i="17"/>
  <c r="I27" i="17"/>
  <c r="H27" i="17"/>
  <c r="D27" i="17"/>
  <c r="G25" i="17"/>
  <c r="F25" i="17"/>
  <c r="K24" i="17"/>
  <c r="H24" i="17"/>
  <c r="K23" i="17"/>
  <c r="I23" i="17"/>
  <c r="E23" i="17"/>
  <c r="D23" i="17"/>
  <c r="I22" i="17"/>
  <c r="F22" i="17"/>
  <c r="C21" i="17"/>
  <c r="J18" i="17"/>
  <c r="I18" i="17"/>
  <c r="E18" i="17"/>
  <c r="K30" i="17"/>
  <c r="I29" i="17"/>
  <c r="G29" i="17"/>
  <c r="E29" i="17"/>
  <c r="I28" i="17"/>
  <c r="H28" i="17"/>
  <c r="G28" i="17"/>
  <c r="E28" i="17"/>
  <c r="G27" i="17"/>
  <c r="F27" i="17"/>
  <c r="E27" i="17"/>
  <c r="I26" i="17"/>
  <c r="G26" i="17"/>
  <c r="J24" i="17"/>
  <c r="I24" i="17"/>
  <c r="G24" i="17"/>
  <c r="E24" i="17"/>
  <c r="C23" i="17"/>
  <c r="K22" i="17"/>
  <c r="J22" i="17"/>
  <c r="C22" i="17"/>
  <c r="H21" i="17"/>
  <c r="J20" i="17"/>
  <c r="I20" i="17"/>
  <c r="J19" i="17"/>
  <c r="I19" i="17"/>
  <c r="H19" i="17"/>
  <c r="H18" i="17"/>
  <c r="G18" i="17"/>
  <c r="K14" i="16"/>
  <c r="K13" i="16"/>
  <c r="K29" i="16" s="1"/>
  <c r="K12" i="16"/>
  <c r="K28" i="16" s="1"/>
  <c r="K11" i="16"/>
  <c r="K10" i="16"/>
  <c r="K26" i="16" s="1"/>
  <c r="K9" i="16"/>
  <c r="K25" i="16" s="1"/>
  <c r="K8" i="16"/>
  <c r="K24" i="16" s="1"/>
  <c r="K7" i="16"/>
  <c r="K23" i="16" s="1"/>
  <c r="K6" i="16"/>
  <c r="K22" i="16" s="1"/>
  <c r="K5" i="16"/>
  <c r="K4" i="16"/>
  <c r="K20" i="16" s="1"/>
  <c r="K3" i="16"/>
  <c r="K19" i="16" s="1"/>
  <c r="K2" i="16"/>
  <c r="K18" i="16" s="1"/>
  <c r="K1" i="16"/>
  <c r="K14" i="15"/>
  <c r="K30" i="15" s="1"/>
  <c r="K13" i="15"/>
  <c r="K12" i="15"/>
  <c r="K28" i="15" s="1"/>
  <c r="K11" i="15"/>
  <c r="K27" i="15" s="1"/>
  <c r="K10" i="15"/>
  <c r="K26" i="15" s="1"/>
  <c r="K9" i="15"/>
  <c r="K8" i="15"/>
  <c r="K24" i="15" s="1"/>
  <c r="K7" i="15"/>
  <c r="K23" i="15" s="1"/>
  <c r="K6" i="15"/>
  <c r="K22" i="15" s="1"/>
  <c r="K5" i="15"/>
  <c r="K4" i="15"/>
  <c r="K3" i="15"/>
  <c r="K19" i="15" s="1"/>
  <c r="K2" i="15"/>
  <c r="K18" i="15" s="1"/>
  <c r="K1" i="15"/>
  <c r="K20" i="15"/>
  <c r="K14" i="14"/>
  <c r="K13" i="14"/>
  <c r="K29" i="14" s="1"/>
  <c r="K12" i="14"/>
  <c r="K11" i="14"/>
  <c r="K10" i="14"/>
  <c r="K26" i="14" s="1"/>
  <c r="K9" i="14"/>
  <c r="K8" i="14"/>
  <c r="K24" i="14" s="1"/>
  <c r="K7" i="14"/>
  <c r="K23" i="14" s="1"/>
  <c r="K6" i="14"/>
  <c r="K22" i="14" s="1"/>
  <c r="K5" i="14"/>
  <c r="K4" i="14"/>
  <c r="K3" i="14"/>
  <c r="K2" i="14"/>
  <c r="K1" i="14"/>
  <c r="K14" i="13"/>
  <c r="K13" i="13"/>
  <c r="K29" i="13" s="1"/>
  <c r="K12" i="13"/>
  <c r="K28" i="13" s="1"/>
  <c r="K11" i="13"/>
  <c r="K27" i="13" s="1"/>
  <c r="K10" i="13"/>
  <c r="K9" i="13"/>
  <c r="K25" i="13" s="1"/>
  <c r="K8" i="13"/>
  <c r="K24" i="13" s="1"/>
  <c r="K7" i="13"/>
  <c r="K6" i="13"/>
  <c r="K5" i="13"/>
  <c r="K4" i="13"/>
  <c r="K3" i="13"/>
  <c r="K19" i="13" s="1"/>
  <c r="K2" i="13"/>
  <c r="K1" i="13"/>
  <c r="K14" i="12"/>
  <c r="K30" i="12" s="1"/>
  <c r="K13" i="12"/>
  <c r="K12" i="12"/>
  <c r="K28" i="12" s="1"/>
  <c r="K11" i="12"/>
  <c r="K27" i="12" s="1"/>
  <c r="K10" i="12"/>
  <c r="K26" i="12" s="1"/>
  <c r="K9" i="12"/>
  <c r="K25" i="12" s="1"/>
  <c r="K8" i="12"/>
  <c r="K7" i="12"/>
  <c r="K23" i="12" s="1"/>
  <c r="K6" i="12"/>
  <c r="K22" i="12" s="1"/>
  <c r="K5" i="12"/>
  <c r="K4" i="12"/>
  <c r="K3" i="12"/>
  <c r="K19" i="12" s="1"/>
  <c r="K2" i="12"/>
  <c r="K1" i="12"/>
  <c r="K14" i="11"/>
  <c r="K13" i="11"/>
  <c r="K29" i="11" s="1"/>
  <c r="K12" i="11"/>
  <c r="K28" i="11" s="1"/>
  <c r="K11" i="11"/>
  <c r="K10" i="11"/>
  <c r="K9" i="11"/>
  <c r="K25" i="11" s="1"/>
  <c r="K8" i="11"/>
  <c r="K24" i="11" s="1"/>
  <c r="K7" i="11"/>
  <c r="K6" i="11"/>
  <c r="K22" i="11" s="1"/>
  <c r="K5" i="11"/>
  <c r="K4" i="11"/>
  <c r="K20" i="11" s="1"/>
  <c r="K3" i="11"/>
  <c r="K19" i="11" s="1"/>
  <c r="K2" i="11"/>
  <c r="K18" i="11" s="1"/>
  <c r="K1" i="11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  <c r="K1" i="10"/>
  <c r="J14" i="16"/>
  <c r="I14" i="16"/>
  <c r="I30" i="16" s="1"/>
  <c r="H14" i="16"/>
  <c r="H30" i="16" s="1"/>
  <c r="G14" i="16"/>
  <c r="G30" i="16" s="1"/>
  <c r="F14" i="16"/>
  <c r="F30" i="16" s="1"/>
  <c r="E14" i="16"/>
  <c r="E30" i="16" s="1"/>
  <c r="D14" i="16"/>
  <c r="C14" i="16"/>
  <c r="C30" i="16" s="1"/>
  <c r="J13" i="16"/>
  <c r="J29" i="16" s="1"/>
  <c r="I13" i="16"/>
  <c r="I29" i="16" s="1"/>
  <c r="H13" i="16"/>
  <c r="H29" i="16" s="1"/>
  <c r="G13" i="16"/>
  <c r="G29" i="16" s="1"/>
  <c r="F13" i="16"/>
  <c r="E13" i="16"/>
  <c r="E29" i="16" s="1"/>
  <c r="D13" i="16"/>
  <c r="D29" i="16" s="1"/>
  <c r="C13" i="16"/>
  <c r="J12" i="16"/>
  <c r="J28" i="16" s="1"/>
  <c r="I12" i="16"/>
  <c r="H12" i="16"/>
  <c r="G12" i="16"/>
  <c r="F12" i="16"/>
  <c r="E12" i="16"/>
  <c r="E28" i="16" s="1"/>
  <c r="D12" i="16"/>
  <c r="D28" i="16" s="1"/>
  <c r="C12" i="16"/>
  <c r="J11" i="16"/>
  <c r="J27" i="16" s="1"/>
  <c r="I11" i="16"/>
  <c r="H11" i="16"/>
  <c r="G11" i="16"/>
  <c r="G27" i="16" s="1"/>
  <c r="F11" i="16"/>
  <c r="E11" i="16"/>
  <c r="E27" i="16" s="1"/>
  <c r="D11" i="16"/>
  <c r="D27" i="16" s="1"/>
  <c r="C11" i="16"/>
  <c r="C27" i="16" s="1"/>
  <c r="J10" i="16"/>
  <c r="I10" i="16"/>
  <c r="I26" i="16" s="1"/>
  <c r="H10" i="16"/>
  <c r="H26" i="16" s="1"/>
  <c r="G10" i="16"/>
  <c r="F10" i="16"/>
  <c r="F26" i="16" s="1"/>
  <c r="E10" i="16"/>
  <c r="D10" i="16"/>
  <c r="C10" i="16"/>
  <c r="J9" i="16"/>
  <c r="I9" i="16"/>
  <c r="H9" i="16"/>
  <c r="H25" i="16" s="1"/>
  <c r="G9" i="16"/>
  <c r="G25" i="16" s="1"/>
  <c r="F9" i="16"/>
  <c r="F25" i="16" s="1"/>
  <c r="E9" i="16"/>
  <c r="E25" i="16" s="1"/>
  <c r="D9" i="16"/>
  <c r="C9" i="16"/>
  <c r="C25" i="16" s="1"/>
  <c r="J8" i="16"/>
  <c r="J24" i="16" s="1"/>
  <c r="I8" i="16"/>
  <c r="I24" i="16" s="1"/>
  <c r="H8" i="16"/>
  <c r="G8" i="16"/>
  <c r="G24" i="16" s="1"/>
  <c r="F8" i="16"/>
  <c r="E8" i="16"/>
  <c r="E24" i="16" s="1"/>
  <c r="D8" i="16"/>
  <c r="D24" i="16" s="1"/>
  <c r="C8" i="16"/>
  <c r="J7" i="16"/>
  <c r="I7" i="16"/>
  <c r="H7" i="16"/>
  <c r="H23" i="16" s="1"/>
  <c r="G7" i="16"/>
  <c r="F7" i="16"/>
  <c r="E7" i="16"/>
  <c r="D7" i="16"/>
  <c r="C7" i="16"/>
  <c r="J6" i="16"/>
  <c r="J22" i="16" s="1"/>
  <c r="I6" i="16"/>
  <c r="I22" i="16" s="1"/>
  <c r="H6" i="16"/>
  <c r="G6" i="16"/>
  <c r="F6" i="16"/>
  <c r="F22" i="16" s="1"/>
  <c r="E6" i="16"/>
  <c r="E22" i="16" s="1"/>
  <c r="D6" i="16"/>
  <c r="C6" i="16"/>
  <c r="C22" i="16" s="1"/>
  <c r="J5" i="16"/>
  <c r="I5" i="16"/>
  <c r="I21" i="16" s="1"/>
  <c r="H5" i="16"/>
  <c r="H21" i="16" s="1"/>
  <c r="G5" i="16"/>
  <c r="F5" i="16"/>
  <c r="F21" i="16" s="1"/>
  <c r="E5" i="16"/>
  <c r="E21" i="16" s="1"/>
  <c r="D5" i="16"/>
  <c r="D21" i="16" s="1"/>
  <c r="C5" i="16"/>
  <c r="J4" i="16"/>
  <c r="J20" i="16" s="1"/>
  <c r="I4" i="16"/>
  <c r="H4" i="16"/>
  <c r="H20" i="16" s="1"/>
  <c r="G4" i="16"/>
  <c r="G20" i="16" s="1"/>
  <c r="F4" i="16"/>
  <c r="F20" i="16" s="1"/>
  <c r="E4" i="16"/>
  <c r="E20" i="16" s="1"/>
  <c r="D4" i="16"/>
  <c r="C4" i="16"/>
  <c r="C20" i="16" s="1"/>
  <c r="J3" i="16"/>
  <c r="J19" i="16" s="1"/>
  <c r="I3" i="16"/>
  <c r="H3" i="16"/>
  <c r="H19" i="16" s="1"/>
  <c r="G3" i="16"/>
  <c r="G19" i="16" s="1"/>
  <c r="F3" i="16"/>
  <c r="E3" i="16"/>
  <c r="E19" i="16" s="1"/>
  <c r="D3" i="16"/>
  <c r="C3" i="16"/>
  <c r="J2" i="16"/>
  <c r="I2" i="16"/>
  <c r="H2" i="16"/>
  <c r="G2" i="16"/>
  <c r="F2" i="16"/>
  <c r="F18" i="16" s="1"/>
  <c r="E2" i="16"/>
  <c r="E18" i="16" s="1"/>
  <c r="D2" i="16"/>
  <c r="D15" i="16" s="1"/>
  <c r="C2" i="16"/>
  <c r="C18" i="16" s="1"/>
  <c r="J1" i="16"/>
  <c r="I1" i="16"/>
  <c r="H1" i="16"/>
  <c r="G1" i="16"/>
  <c r="F1" i="16"/>
  <c r="E1" i="16"/>
  <c r="D1" i="16"/>
  <c r="C1" i="16"/>
  <c r="K30" i="16"/>
  <c r="J30" i="16"/>
  <c r="D30" i="16"/>
  <c r="H28" i="16"/>
  <c r="F28" i="16"/>
  <c r="K27" i="16"/>
  <c r="H27" i="16"/>
  <c r="D26" i="16"/>
  <c r="G23" i="16"/>
  <c r="F23" i="16"/>
  <c r="E23" i="16"/>
  <c r="D23" i="16"/>
  <c r="C23" i="16"/>
  <c r="H22" i="16"/>
  <c r="K21" i="16"/>
  <c r="C21" i="16"/>
  <c r="J18" i="16"/>
  <c r="D18" i="16"/>
  <c r="F29" i="16"/>
  <c r="C29" i="16"/>
  <c r="I28" i="16"/>
  <c r="G28" i="16"/>
  <c r="C28" i="16"/>
  <c r="I27" i="16"/>
  <c r="F27" i="16"/>
  <c r="J26" i="16"/>
  <c r="G26" i="16"/>
  <c r="E26" i="16"/>
  <c r="C26" i="16"/>
  <c r="J25" i="16"/>
  <c r="I25" i="16"/>
  <c r="D25" i="16"/>
  <c r="H24" i="16"/>
  <c r="F24" i="16"/>
  <c r="C24" i="16"/>
  <c r="J23" i="16"/>
  <c r="I23" i="16"/>
  <c r="D22" i="16"/>
  <c r="I20" i="16"/>
  <c r="D20" i="16"/>
  <c r="I19" i="16"/>
  <c r="F19" i="16"/>
  <c r="D19" i="16"/>
  <c r="C19" i="16"/>
  <c r="G18" i="16"/>
  <c r="J14" i="15"/>
  <c r="J30" i="15" s="1"/>
  <c r="I14" i="15"/>
  <c r="I30" i="15" s="1"/>
  <c r="H14" i="15"/>
  <c r="H30" i="15" s="1"/>
  <c r="G14" i="15"/>
  <c r="G30" i="15" s="1"/>
  <c r="F14" i="15"/>
  <c r="F30" i="15" s="1"/>
  <c r="E14" i="15"/>
  <c r="E30" i="15" s="1"/>
  <c r="D14" i="15"/>
  <c r="C14" i="15"/>
  <c r="C30" i="15" s="1"/>
  <c r="J13" i="15"/>
  <c r="I13" i="15"/>
  <c r="I29" i="15" s="1"/>
  <c r="H13" i="15"/>
  <c r="G13" i="15"/>
  <c r="G29" i="15" s="1"/>
  <c r="F13" i="15"/>
  <c r="F29" i="15" s="1"/>
  <c r="E13" i="15"/>
  <c r="D13" i="15"/>
  <c r="C13" i="15"/>
  <c r="C29" i="15" s="1"/>
  <c r="J12" i="15"/>
  <c r="J28" i="15" s="1"/>
  <c r="I12" i="15"/>
  <c r="H12" i="15"/>
  <c r="H28" i="15" s="1"/>
  <c r="G12" i="15"/>
  <c r="G28" i="15" s="1"/>
  <c r="F12" i="15"/>
  <c r="F28" i="15" s="1"/>
  <c r="E12" i="15"/>
  <c r="E28" i="15" s="1"/>
  <c r="D12" i="15"/>
  <c r="D28" i="15" s="1"/>
  <c r="C12" i="15"/>
  <c r="J11" i="15"/>
  <c r="J27" i="15" s="1"/>
  <c r="I11" i="15"/>
  <c r="I27" i="15" s="1"/>
  <c r="H11" i="15"/>
  <c r="G11" i="15"/>
  <c r="F11" i="15"/>
  <c r="F27" i="15" s="1"/>
  <c r="E11" i="15"/>
  <c r="E27" i="15" s="1"/>
  <c r="D11" i="15"/>
  <c r="D27" i="15" s="1"/>
  <c r="C11" i="15"/>
  <c r="C27" i="15" s="1"/>
  <c r="J10" i="15"/>
  <c r="J26" i="15" s="1"/>
  <c r="I10" i="15"/>
  <c r="H10" i="15"/>
  <c r="H26" i="15" s="1"/>
  <c r="G10" i="15"/>
  <c r="F10" i="15"/>
  <c r="F26" i="15" s="1"/>
  <c r="E10" i="15"/>
  <c r="E26" i="15" s="1"/>
  <c r="D10" i="15"/>
  <c r="D26" i="15" s="1"/>
  <c r="C10" i="15"/>
  <c r="C26" i="15" s="1"/>
  <c r="K25" i="15"/>
  <c r="J9" i="15"/>
  <c r="I9" i="15"/>
  <c r="I25" i="15" s="1"/>
  <c r="H9" i="15"/>
  <c r="H25" i="15" s="1"/>
  <c r="G9" i="15"/>
  <c r="G25" i="15" s="1"/>
  <c r="F9" i="15"/>
  <c r="F25" i="15" s="1"/>
  <c r="E9" i="15"/>
  <c r="E25" i="15" s="1"/>
  <c r="D9" i="15"/>
  <c r="C9" i="15"/>
  <c r="C25" i="15" s="1"/>
  <c r="J8" i="15"/>
  <c r="J24" i="15" s="1"/>
  <c r="I8" i="15"/>
  <c r="I24" i="15" s="1"/>
  <c r="H8" i="15"/>
  <c r="H24" i="15" s="1"/>
  <c r="G8" i="15"/>
  <c r="F8" i="15"/>
  <c r="F24" i="15" s="1"/>
  <c r="E8" i="15"/>
  <c r="E24" i="15" s="1"/>
  <c r="D8" i="15"/>
  <c r="D24" i="15" s="1"/>
  <c r="C8" i="15"/>
  <c r="C24" i="15" s="1"/>
  <c r="J7" i="15"/>
  <c r="I7" i="15"/>
  <c r="H7" i="15"/>
  <c r="H23" i="15" s="1"/>
  <c r="G7" i="15"/>
  <c r="G23" i="15" s="1"/>
  <c r="F7" i="15"/>
  <c r="E7" i="15"/>
  <c r="E23" i="15" s="1"/>
  <c r="D7" i="15"/>
  <c r="D23" i="15" s="1"/>
  <c r="C7" i="15"/>
  <c r="C23" i="15" s="1"/>
  <c r="J6" i="15"/>
  <c r="J22" i="15" s="1"/>
  <c r="I6" i="15"/>
  <c r="H6" i="15"/>
  <c r="G6" i="15"/>
  <c r="G22" i="15" s="1"/>
  <c r="F6" i="15"/>
  <c r="F22" i="15" s="1"/>
  <c r="E6" i="15"/>
  <c r="D6" i="15"/>
  <c r="C6" i="15"/>
  <c r="C22" i="15" s="1"/>
  <c r="J5" i="15"/>
  <c r="J21" i="15" s="1"/>
  <c r="I5" i="15"/>
  <c r="I21" i="15" s="1"/>
  <c r="H5" i="15"/>
  <c r="H21" i="15" s="1"/>
  <c r="G5" i="15"/>
  <c r="G21" i="15" s="1"/>
  <c r="F5" i="15"/>
  <c r="E5" i="15"/>
  <c r="D5" i="15"/>
  <c r="C5" i="15"/>
  <c r="C21" i="15" s="1"/>
  <c r="J4" i="15"/>
  <c r="J20" i="15" s="1"/>
  <c r="I4" i="15"/>
  <c r="H4" i="15"/>
  <c r="G4" i="15"/>
  <c r="G20" i="15" s="1"/>
  <c r="F4" i="15"/>
  <c r="F20" i="15" s="1"/>
  <c r="E4" i="15"/>
  <c r="D4" i="15"/>
  <c r="C4" i="15"/>
  <c r="C20" i="15" s="1"/>
  <c r="J3" i="15"/>
  <c r="J19" i="15" s="1"/>
  <c r="I3" i="15"/>
  <c r="I19" i="15" s="1"/>
  <c r="H3" i="15"/>
  <c r="H19" i="15" s="1"/>
  <c r="G3" i="15"/>
  <c r="G19" i="15" s="1"/>
  <c r="F3" i="15"/>
  <c r="F19" i="15" s="1"/>
  <c r="E3" i="15"/>
  <c r="E19" i="15" s="1"/>
  <c r="D3" i="15"/>
  <c r="D19" i="15" s="1"/>
  <c r="C3" i="15"/>
  <c r="C19" i="15" s="1"/>
  <c r="J2" i="15"/>
  <c r="I2" i="15"/>
  <c r="H2" i="15"/>
  <c r="H18" i="15" s="1"/>
  <c r="G2" i="15"/>
  <c r="F2" i="15"/>
  <c r="E2" i="15"/>
  <c r="E18" i="15" s="1"/>
  <c r="D2" i="15"/>
  <c r="C2" i="15"/>
  <c r="C15" i="15" s="1"/>
  <c r="J1" i="15"/>
  <c r="I1" i="15"/>
  <c r="H1" i="15"/>
  <c r="G1" i="15"/>
  <c r="F1" i="15"/>
  <c r="E1" i="15"/>
  <c r="D1" i="15"/>
  <c r="C1" i="15"/>
  <c r="K29" i="15"/>
  <c r="J29" i="15"/>
  <c r="H29" i="15"/>
  <c r="H27" i="15"/>
  <c r="G27" i="15"/>
  <c r="I26" i="15"/>
  <c r="D25" i="15"/>
  <c r="G24" i="15"/>
  <c r="J23" i="15"/>
  <c r="I23" i="15"/>
  <c r="E22" i="15"/>
  <c r="D22" i="15"/>
  <c r="K21" i="15"/>
  <c r="I20" i="15"/>
  <c r="H20" i="15"/>
  <c r="D20" i="15"/>
  <c r="J18" i="15"/>
  <c r="I18" i="15"/>
  <c r="G18" i="15"/>
  <c r="D30" i="15"/>
  <c r="E29" i="15"/>
  <c r="D29" i="15"/>
  <c r="I28" i="15"/>
  <c r="C28" i="15"/>
  <c r="G26" i="15"/>
  <c r="J25" i="15"/>
  <c r="F23" i="15"/>
  <c r="I22" i="15"/>
  <c r="H22" i="15"/>
  <c r="F21" i="15"/>
  <c r="E21" i="15"/>
  <c r="D21" i="15"/>
  <c r="E20" i="15"/>
  <c r="J14" i="14"/>
  <c r="I14" i="14"/>
  <c r="I30" i="14" s="1"/>
  <c r="H14" i="14"/>
  <c r="H30" i="14" s="1"/>
  <c r="G14" i="14"/>
  <c r="G30" i="14" s="1"/>
  <c r="F14" i="14"/>
  <c r="F30" i="14" s="1"/>
  <c r="E14" i="14"/>
  <c r="E30" i="14" s="1"/>
  <c r="D14" i="14"/>
  <c r="D30" i="14" s="1"/>
  <c r="C14" i="14"/>
  <c r="C30" i="14" s="1"/>
  <c r="J13" i="14"/>
  <c r="I13" i="14"/>
  <c r="H13" i="14"/>
  <c r="G13" i="14"/>
  <c r="F13" i="14"/>
  <c r="E13" i="14"/>
  <c r="E29" i="14" s="1"/>
  <c r="D13" i="14"/>
  <c r="D29" i="14" s="1"/>
  <c r="C13" i="14"/>
  <c r="C29" i="14" s="1"/>
  <c r="J12" i="14"/>
  <c r="I12" i="14"/>
  <c r="H12" i="14"/>
  <c r="G12" i="14"/>
  <c r="F12" i="14"/>
  <c r="F28" i="14" s="1"/>
  <c r="E12" i="14"/>
  <c r="D12" i="14"/>
  <c r="D28" i="14" s="1"/>
  <c r="C12" i="14"/>
  <c r="J11" i="14"/>
  <c r="I11" i="14"/>
  <c r="I27" i="14" s="1"/>
  <c r="H11" i="14"/>
  <c r="H27" i="14" s="1"/>
  <c r="G11" i="14"/>
  <c r="G27" i="14" s="1"/>
  <c r="F11" i="14"/>
  <c r="E11" i="14"/>
  <c r="E27" i="14" s="1"/>
  <c r="D11" i="14"/>
  <c r="D27" i="14" s="1"/>
  <c r="C11" i="14"/>
  <c r="C27" i="14" s="1"/>
  <c r="J10" i="14"/>
  <c r="J26" i="14" s="1"/>
  <c r="I10" i="14"/>
  <c r="H10" i="14"/>
  <c r="G10" i="14"/>
  <c r="F10" i="14"/>
  <c r="E10" i="14"/>
  <c r="E26" i="14" s="1"/>
  <c r="D10" i="14"/>
  <c r="C10" i="14"/>
  <c r="J9" i="14"/>
  <c r="I9" i="14"/>
  <c r="H9" i="14"/>
  <c r="H25" i="14" s="1"/>
  <c r="G9" i="14"/>
  <c r="F9" i="14"/>
  <c r="F25" i="14" s="1"/>
  <c r="E9" i="14"/>
  <c r="E25" i="14" s="1"/>
  <c r="D9" i="14"/>
  <c r="C9" i="14"/>
  <c r="J8" i="14"/>
  <c r="I8" i="14"/>
  <c r="H8" i="14"/>
  <c r="G8" i="14"/>
  <c r="F8" i="14"/>
  <c r="F24" i="14" s="1"/>
  <c r="E8" i="14"/>
  <c r="D8" i="14"/>
  <c r="D24" i="14" s="1"/>
  <c r="C8" i="14"/>
  <c r="C24" i="14" s="1"/>
  <c r="J7" i="14"/>
  <c r="J23" i="14" s="1"/>
  <c r="I7" i="14"/>
  <c r="I23" i="14" s="1"/>
  <c r="H7" i="14"/>
  <c r="H23" i="14" s="1"/>
  <c r="G7" i="14"/>
  <c r="F7" i="14"/>
  <c r="E7" i="14"/>
  <c r="D7" i="14"/>
  <c r="D23" i="14" s="1"/>
  <c r="C7" i="14"/>
  <c r="J6" i="14"/>
  <c r="I6" i="14"/>
  <c r="I22" i="14" s="1"/>
  <c r="H6" i="14"/>
  <c r="H22" i="14" s="1"/>
  <c r="G6" i="14"/>
  <c r="G22" i="14" s="1"/>
  <c r="F6" i="14"/>
  <c r="E6" i="14"/>
  <c r="D6" i="14"/>
  <c r="C6" i="14"/>
  <c r="J5" i="14"/>
  <c r="I5" i="14"/>
  <c r="I21" i="14" s="1"/>
  <c r="H5" i="14"/>
  <c r="H21" i="14" s="1"/>
  <c r="G5" i="14"/>
  <c r="G21" i="14" s="1"/>
  <c r="F5" i="14"/>
  <c r="E5" i="14"/>
  <c r="D5" i="14"/>
  <c r="D21" i="14" s="1"/>
  <c r="C5" i="14"/>
  <c r="J4" i="14"/>
  <c r="I4" i="14"/>
  <c r="H4" i="14"/>
  <c r="H20" i="14" s="1"/>
  <c r="G4" i="14"/>
  <c r="G20" i="14" s="1"/>
  <c r="F4" i="14"/>
  <c r="F20" i="14" s="1"/>
  <c r="E4" i="14"/>
  <c r="E20" i="14" s="1"/>
  <c r="D4" i="14"/>
  <c r="D20" i="14" s="1"/>
  <c r="C4" i="14"/>
  <c r="C20" i="14" s="1"/>
  <c r="J3" i="14"/>
  <c r="I3" i="14"/>
  <c r="H3" i="14"/>
  <c r="G3" i="14"/>
  <c r="G19" i="14" s="1"/>
  <c r="F3" i="14"/>
  <c r="E3" i="14"/>
  <c r="D3" i="14"/>
  <c r="C3" i="14"/>
  <c r="C19" i="14" s="1"/>
  <c r="J2" i="14"/>
  <c r="I2" i="14"/>
  <c r="I18" i="14" s="1"/>
  <c r="H2" i="14"/>
  <c r="H18" i="14" s="1"/>
  <c r="G2" i="14"/>
  <c r="F2" i="14"/>
  <c r="F18" i="14" s="1"/>
  <c r="E2" i="14"/>
  <c r="E18" i="14" s="1"/>
  <c r="D2" i="14"/>
  <c r="D18" i="14" s="1"/>
  <c r="C2" i="14"/>
  <c r="J1" i="14"/>
  <c r="I1" i="14"/>
  <c r="H1" i="14"/>
  <c r="G1" i="14"/>
  <c r="F1" i="14"/>
  <c r="E1" i="14"/>
  <c r="D1" i="14"/>
  <c r="C1" i="14"/>
  <c r="J30" i="14"/>
  <c r="H29" i="14"/>
  <c r="J28" i="14"/>
  <c r="H28" i="14"/>
  <c r="G28" i="14"/>
  <c r="K27" i="14"/>
  <c r="J27" i="14"/>
  <c r="F27" i="14"/>
  <c r="I26" i="14"/>
  <c r="H26" i="14"/>
  <c r="F26" i="14"/>
  <c r="I25" i="14"/>
  <c r="D25" i="14"/>
  <c r="I24" i="14"/>
  <c r="G23" i="14"/>
  <c r="F23" i="14"/>
  <c r="D22" i="14"/>
  <c r="K21" i="14"/>
  <c r="J21" i="14"/>
  <c r="E21" i="14"/>
  <c r="I20" i="14"/>
  <c r="K19" i="14"/>
  <c r="I19" i="14"/>
  <c r="H19" i="14"/>
  <c r="G18" i="14"/>
  <c r="K30" i="14"/>
  <c r="J29" i="14"/>
  <c r="I29" i="14"/>
  <c r="G29" i="14"/>
  <c r="F29" i="14"/>
  <c r="K28" i="14"/>
  <c r="I28" i="14"/>
  <c r="E28" i="14"/>
  <c r="C28" i="14"/>
  <c r="G26" i="14"/>
  <c r="D26" i="14"/>
  <c r="C26" i="14"/>
  <c r="K25" i="14"/>
  <c r="J25" i="14"/>
  <c r="G25" i="14"/>
  <c r="C25" i="14"/>
  <c r="J24" i="14"/>
  <c r="H24" i="14"/>
  <c r="G24" i="14"/>
  <c r="E24" i="14"/>
  <c r="E23" i="14"/>
  <c r="C23" i="14"/>
  <c r="J22" i="14"/>
  <c r="F22" i="14"/>
  <c r="E22" i="14"/>
  <c r="C22" i="14"/>
  <c r="F21" i="14"/>
  <c r="C21" i="14"/>
  <c r="K20" i="14"/>
  <c r="J20" i="14"/>
  <c r="J19" i="14"/>
  <c r="F19" i="14"/>
  <c r="E19" i="14"/>
  <c r="D19" i="14"/>
  <c r="J18" i="14"/>
  <c r="J14" i="13"/>
  <c r="J30" i="13" s="1"/>
  <c r="I14" i="13"/>
  <c r="I30" i="13" s="1"/>
  <c r="H14" i="13"/>
  <c r="G14" i="13"/>
  <c r="G30" i="13" s="1"/>
  <c r="F14" i="13"/>
  <c r="F30" i="13" s="1"/>
  <c r="E14" i="13"/>
  <c r="E30" i="13" s="1"/>
  <c r="D14" i="13"/>
  <c r="D30" i="13" s="1"/>
  <c r="C14" i="13"/>
  <c r="J13" i="13"/>
  <c r="I13" i="13"/>
  <c r="I29" i="13" s="1"/>
  <c r="H13" i="13"/>
  <c r="G13" i="13"/>
  <c r="F13" i="13"/>
  <c r="F29" i="13" s="1"/>
  <c r="E13" i="13"/>
  <c r="E29" i="13" s="1"/>
  <c r="D13" i="13"/>
  <c r="C13" i="13"/>
  <c r="C29" i="13" s="1"/>
  <c r="J12" i="13"/>
  <c r="I12" i="13"/>
  <c r="I28" i="13" s="1"/>
  <c r="H12" i="13"/>
  <c r="H28" i="13" s="1"/>
  <c r="G12" i="13"/>
  <c r="G28" i="13" s="1"/>
  <c r="F12" i="13"/>
  <c r="E12" i="13"/>
  <c r="D12" i="13"/>
  <c r="D28" i="13" s="1"/>
  <c r="C12" i="13"/>
  <c r="C28" i="13" s="1"/>
  <c r="J11" i="13"/>
  <c r="I11" i="13"/>
  <c r="H11" i="13"/>
  <c r="H27" i="13" s="1"/>
  <c r="G11" i="13"/>
  <c r="F11" i="13"/>
  <c r="E11" i="13"/>
  <c r="D11" i="13"/>
  <c r="D27" i="13" s="1"/>
  <c r="C11" i="13"/>
  <c r="C27" i="13" s="1"/>
  <c r="J10" i="13"/>
  <c r="J26" i="13" s="1"/>
  <c r="I10" i="13"/>
  <c r="H10" i="13"/>
  <c r="G10" i="13"/>
  <c r="F10" i="13"/>
  <c r="F26" i="13" s="1"/>
  <c r="E10" i="13"/>
  <c r="E26" i="13" s="1"/>
  <c r="D10" i="13"/>
  <c r="C10" i="13"/>
  <c r="C26" i="13" s="1"/>
  <c r="J9" i="13"/>
  <c r="J25" i="13" s="1"/>
  <c r="I9" i="13"/>
  <c r="H9" i="13"/>
  <c r="G9" i="13"/>
  <c r="F9" i="13"/>
  <c r="F25" i="13" s="1"/>
  <c r="E9" i="13"/>
  <c r="E25" i="13" s="1"/>
  <c r="D9" i="13"/>
  <c r="D25" i="13" s="1"/>
  <c r="C9" i="13"/>
  <c r="J8" i="13"/>
  <c r="J24" i="13" s="1"/>
  <c r="I8" i="13"/>
  <c r="H8" i="13"/>
  <c r="H24" i="13" s="1"/>
  <c r="G8" i="13"/>
  <c r="F8" i="13"/>
  <c r="E8" i="13"/>
  <c r="E24" i="13" s="1"/>
  <c r="D8" i="13"/>
  <c r="D24" i="13" s="1"/>
  <c r="C8" i="13"/>
  <c r="C24" i="13" s="1"/>
  <c r="J7" i="13"/>
  <c r="I7" i="13"/>
  <c r="I23" i="13" s="1"/>
  <c r="H7" i="13"/>
  <c r="H23" i="13" s="1"/>
  <c r="G7" i="13"/>
  <c r="F7" i="13"/>
  <c r="E7" i="13"/>
  <c r="D7" i="13"/>
  <c r="C7" i="13"/>
  <c r="J6" i="13"/>
  <c r="J22" i="13" s="1"/>
  <c r="I6" i="13"/>
  <c r="I22" i="13" s="1"/>
  <c r="H6" i="13"/>
  <c r="H22" i="13" s="1"/>
  <c r="G6" i="13"/>
  <c r="F6" i="13"/>
  <c r="F22" i="13" s="1"/>
  <c r="E6" i="13"/>
  <c r="D6" i="13"/>
  <c r="C6" i="13"/>
  <c r="K21" i="13"/>
  <c r="J5" i="13"/>
  <c r="J21" i="13" s="1"/>
  <c r="I5" i="13"/>
  <c r="H5" i="13"/>
  <c r="H21" i="13" s="1"/>
  <c r="G5" i="13"/>
  <c r="G21" i="13" s="1"/>
  <c r="F5" i="13"/>
  <c r="F21" i="13" s="1"/>
  <c r="E5" i="13"/>
  <c r="D5" i="13"/>
  <c r="C5" i="13"/>
  <c r="J4" i="13"/>
  <c r="J20" i="13" s="1"/>
  <c r="I4" i="13"/>
  <c r="H4" i="13"/>
  <c r="G4" i="13"/>
  <c r="G20" i="13" s="1"/>
  <c r="F4" i="13"/>
  <c r="F20" i="13" s="1"/>
  <c r="E4" i="13"/>
  <c r="E20" i="13" s="1"/>
  <c r="D4" i="13"/>
  <c r="D20" i="13" s="1"/>
  <c r="C4" i="13"/>
  <c r="J3" i="13"/>
  <c r="J19" i="13" s="1"/>
  <c r="I3" i="13"/>
  <c r="I19" i="13" s="1"/>
  <c r="H3" i="13"/>
  <c r="H19" i="13" s="1"/>
  <c r="G3" i="13"/>
  <c r="F3" i="13"/>
  <c r="E3" i="13"/>
  <c r="E19" i="13" s="1"/>
  <c r="D3" i="13"/>
  <c r="D19" i="13" s="1"/>
  <c r="C3" i="13"/>
  <c r="J2" i="13"/>
  <c r="J15" i="13" s="1"/>
  <c r="I2" i="13"/>
  <c r="I15" i="13" s="1"/>
  <c r="H2" i="13"/>
  <c r="G2" i="13"/>
  <c r="F2" i="13"/>
  <c r="F15" i="13" s="1"/>
  <c r="E2" i="13"/>
  <c r="E18" i="13" s="1"/>
  <c r="D2" i="13"/>
  <c r="D18" i="13" s="1"/>
  <c r="C2" i="13"/>
  <c r="C15" i="13" s="1"/>
  <c r="J1" i="13"/>
  <c r="I1" i="13"/>
  <c r="H1" i="13"/>
  <c r="G1" i="13"/>
  <c r="F1" i="13"/>
  <c r="E1" i="13"/>
  <c r="D1" i="13"/>
  <c r="C1" i="13"/>
  <c r="K30" i="13"/>
  <c r="H29" i="13"/>
  <c r="G29" i="13"/>
  <c r="D29" i="13"/>
  <c r="G27" i="13"/>
  <c r="F27" i="13"/>
  <c r="E27" i="13"/>
  <c r="K26" i="13"/>
  <c r="G26" i="13"/>
  <c r="C25" i="13"/>
  <c r="I24" i="13"/>
  <c r="C23" i="13"/>
  <c r="K22" i="13"/>
  <c r="G22" i="13"/>
  <c r="C22" i="13"/>
  <c r="I20" i="13"/>
  <c r="H20" i="13"/>
  <c r="H18" i="13"/>
  <c r="F18" i="13"/>
  <c r="H30" i="13"/>
  <c r="C30" i="13"/>
  <c r="J29" i="13"/>
  <c r="J28" i="13"/>
  <c r="F28" i="13"/>
  <c r="E28" i="13"/>
  <c r="J27" i="13"/>
  <c r="I27" i="13"/>
  <c r="I26" i="13"/>
  <c r="H26" i="13"/>
  <c r="D26" i="13"/>
  <c r="I25" i="13"/>
  <c r="H25" i="13"/>
  <c r="G25" i="13"/>
  <c r="G24" i="13"/>
  <c r="F24" i="13"/>
  <c r="K23" i="13"/>
  <c r="J23" i="13"/>
  <c r="G23" i="13"/>
  <c r="F23" i="13"/>
  <c r="E23" i="13"/>
  <c r="D23" i="13"/>
  <c r="E22" i="13"/>
  <c r="D22" i="13"/>
  <c r="I21" i="13"/>
  <c r="E21" i="13"/>
  <c r="D21" i="13"/>
  <c r="C21" i="13"/>
  <c r="K20" i="13"/>
  <c r="C20" i="13"/>
  <c r="G19" i="13"/>
  <c r="F19" i="13"/>
  <c r="C19" i="13"/>
  <c r="J18" i="13"/>
  <c r="I18" i="13"/>
  <c r="J14" i="12"/>
  <c r="J30" i="12" s="1"/>
  <c r="I14" i="12"/>
  <c r="I30" i="12" s="1"/>
  <c r="H14" i="12"/>
  <c r="G14" i="12"/>
  <c r="F14" i="12"/>
  <c r="E14" i="12"/>
  <c r="E30" i="12" s="1"/>
  <c r="D14" i="12"/>
  <c r="C14" i="12"/>
  <c r="J13" i="12"/>
  <c r="I13" i="12"/>
  <c r="H13" i="12"/>
  <c r="H29" i="12" s="1"/>
  <c r="G13" i="12"/>
  <c r="G29" i="12" s="1"/>
  <c r="F13" i="12"/>
  <c r="F29" i="12" s="1"/>
  <c r="E13" i="12"/>
  <c r="E29" i="12" s="1"/>
  <c r="D13" i="12"/>
  <c r="C13" i="12"/>
  <c r="J12" i="12"/>
  <c r="J28" i="12" s="1"/>
  <c r="I12" i="12"/>
  <c r="I28" i="12" s="1"/>
  <c r="H12" i="12"/>
  <c r="H28" i="12" s="1"/>
  <c r="G12" i="12"/>
  <c r="G28" i="12" s="1"/>
  <c r="F12" i="12"/>
  <c r="E12" i="12"/>
  <c r="D12" i="12"/>
  <c r="C12" i="12"/>
  <c r="J11" i="12"/>
  <c r="I11" i="12"/>
  <c r="H11" i="12"/>
  <c r="H27" i="12" s="1"/>
  <c r="G11" i="12"/>
  <c r="F11" i="12"/>
  <c r="F27" i="12" s="1"/>
  <c r="E11" i="12"/>
  <c r="D11" i="12"/>
  <c r="D27" i="12" s="1"/>
  <c r="C11" i="12"/>
  <c r="C27" i="12" s="1"/>
  <c r="J10" i="12"/>
  <c r="J26" i="12" s="1"/>
  <c r="I10" i="12"/>
  <c r="H10" i="12"/>
  <c r="G10" i="12"/>
  <c r="G26" i="12" s="1"/>
  <c r="F10" i="12"/>
  <c r="F26" i="12" s="1"/>
  <c r="E10" i="12"/>
  <c r="E26" i="12" s="1"/>
  <c r="D10" i="12"/>
  <c r="C10" i="12"/>
  <c r="J9" i="12"/>
  <c r="J25" i="12" s="1"/>
  <c r="I9" i="12"/>
  <c r="H9" i="12"/>
  <c r="G9" i="12"/>
  <c r="F9" i="12"/>
  <c r="E9" i="12"/>
  <c r="E25" i="12" s="1"/>
  <c r="D9" i="12"/>
  <c r="D25" i="12" s="1"/>
  <c r="C9" i="12"/>
  <c r="K24" i="12"/>
  <c r="J8" i="12"/>
  <c r="J24" i="12" s="1"/>
  <c r="I8" i="12"/>
  <c r="I24" i="12" s="1"/>
  <c r="H8" i="12"/>
  <c r="H24" i="12" s="1"/>
  <c r="G8" i="12"/>
  <c r="G24" i="12" s="1"/>
  <c r="F8" i="12"/>
  <c r="F24" i="12" s="1"/>
  <c r="E8" i="12"/>
  <c r="E24" i="12" s="1"/>
  <c r="D8" i="12"/>
  <c r="D24" i="12" s="1"/>
  <c r="C8" i="12"/>
  <c r="C24" i="12" s="1"/>
  <c r="J7" i="12"/>
  <c r="I7" i="12"/>
  <c r="I23" i="12" s="1"/>
  <c r="H7" i="12"/>
  <c r="G7" i="12"/>
  <c r="G23" i="12" s="1"/>
  <c r="F7" i="12"/>
  <c r="E7" i="12"/>
  <c r="D7" i="12"/>
  <c r="C7" i="12"/>
  <c r="C23" i="12" s="1"/>
  <c r="J6" i="12"/>
  <c r="I6" i="12"/>
  <c r="H6" i="12"/>
  <c r="H22" i="12" s="1"/>
  <c r="G6" i="12"/>
  <c r="F6" i="12"/>
  <c r="F22" i="12" s="1"/>
  <c r="E6" i="12"/>
  <c r="E22" i="12" s="1"/>
  <c r="D6" i="12"/>
  <c r="D22" i="12" s="1"/>
  <c r="C6" i="12"/>
  <c r="C22" i="12" s="1"/>
  <c r="K21" i="12"/>
  <c r="J5" i="12"/>
  <c r="J21" i="12" s="1"/>
  <c r="I5" i="12"/>
  <c r="H5" i="12"/>
  <c r="G5" i="12"/>
  <c r="G21" i="12" s="1"/>
  <c r="F5" i="12"/>
  <c r="F21" i="12" s="1"/>
  <c r="E5" i="12"/>
  <c r="D5" i="12"/>
  <c r="D21" i="12" s="1"/>
  <c r="C5" i="12"/>
  <c r="J4" i="12"/>
  <c r="I4" i="12"/>
  <c r="I20" i="12" s="1"/>
  <c r="H4" i="12"/>
  <c r="G4" i="12"/>
  <c r="F4" i="12"/>
  <c r="E4" i="12"/>
  <c r="E20" i="12" s="1"/>
  <c r="D4" i="12"/>
  <c r="C4" i="12"/>
  <c r="C20" i="12" s="1"/>
  <c r="J3" i="12"/>
  <c r="J19" i="12" s="1"/>
  <c r="I3" i="12"/>
  <c r="I19" i="12" s="1"/>
  <c r="H3" i="12"/>
  <c r="G3" i="12"/>
  <c r="F3" i="12"/>
  <c r="E3" i="12"/>
  <c r="E19" i="12" s="1"/>
  <c r="D3" i="12"/>
  <c r="D19" i="12" s="1"/>
  <c r="C3" i="12"/>
  <c r="J2" i="12"/>
  <c r="I2" i="12"/>
  <c r="H2" i="12"/>
  <c r="H18" i="12" s="1"/>
  <c r="G2" i="12"/>
  <c r="G18" i="12" s="1"/>
  <c r="F2" i="12"/>
  <c r="F15" i="12" s="1"/>
  <c r="E2" i="12"/>
  <c r="D2" i="12"/>
  <c r="D18" i="12" s="1"/>
  <c r="C2" i="12"/>
  <c r="C18" i="12" s="1"/>
  <c r="J1" i="12"/>
  <c r="I1" i="12"/>
  <c r="H1" i="12"/>
  <c r="G1" i="12"/>
  <c r="F1" i="12"/>
  <c r="E1" i="12"/>
  <c r="D1" i="12"/>
  <c r="C1" i="12"/>
  <c r="D30" i="12"/>
  <c r="I29" i="12"/>
  <c r="D29" i="12"/>
  <c r="C29" i="12"/>
  <c r="C28" i="12"/>
  <c r="G27" i="12"/>
  <c r="E27" i="12"/>
  <c r="I25" i="12"/>
  <c r="C25" i="12"/>
  <c r="H23" i="12"/>
  <c r="J22" i="12"/>
  <c r="G22" i="12"/>
  <c r="E21" i="12"/>
  <c r="J20" i="12"/>
  <c r="H20" i="12"/>
  <c r="D20" i="12"/>
  <c r="H19" i="12"/>
  <c r="F18" i="12"/>
  <c r="H30" i="12"/>
  <c r="G30" i="12"/>
  <c r="F30" i="12"/>
  <c r="C30" i="12"/>
  <c r="K29" i="12"/>
  <c r="J29" i="12"/>
  <c r="F28" i="12"/>
  <c r="E28" i="12"/>
  <c r="D28" i="12"/>
  <c r="J27" i="12"/>
  <c r="I27" i="12"/>
  <c r="I26" i="12"/>
  <c r="H26" i="12"/>
  <c r="D26" i="12"/>
  <c r="C26" i="12"/>
  <c r="H25" i="12"/>
  <c r="G25" i="12"/>
  <c r="F25" i="12"/>
  <c r="J23" i="12"/>
  <c r="F23" i="12"/>
  <c r="E23" i="12"/>
  <c r="D23" i="12"/>
  <c r="I22" i="12"/>
  <c r="I21" i="12"/>
  <c r="H21" i="12"/>
  <c r="C21" i="12"/>
  <c r="K20" i="12"/>
  <c r="G20" i="12"/>
  <c r="F20" i="12"/>
  <c r="G19" i="12"/>
  <c r="F19" i="12"/>
  <c r="C19" i="12"/>
  <c r="K18" i="12"/>
  <c r="J18" i="12"/>
  <c r="I18" i="12"/>
  <c r="E18" i="12"/>
  <c r="J1" i="11"/>
  <c r="I1" i="11"/>
  <c r="H1" i="11"/>
  <c r="G1" i="11"/>
  <c r="F1" i="11"/>
  <c r="E1" i="11"/>
  <c r="D1" i="11"/>
  <c r="C1" i="11"/>
  <c r="K30" i="11"/>
  <c r="J14" i="11"/>
  <c r="J30" i="11" s="1"/>
  <c r="I14" i="11"/>
  <c r="I30" i="11" s="1"/>
  <c r="H14" i="11"/>
  <c r="G14" i="11"/>
  <c r="F14" i="11"/>
  <c r="F30" i="11" s="1"/>
  <c r="E14" i="11"/>
  <c r="E30" i="11" s="1"/>
  <c r="D14" i="11"/>
  <c r="C14" i="11"/>
  <c r="C30" i="11" s="1"/>
  <c r="J13" i="11"/>
  <c r="I13" i="11"/>
  <c r="H13" i="11"/>
  <c r="G13" i="11"/>
  <c r="G29" i="11" s="1"/>
  <c r="F13" i="11"/>
  <c r="F29" i="11" s="1"/>
  <c r="E13" i="11"/>
  <c r="E29" i="11" s="1"/>
  <c r="D13" i="11"/>
  <c r="D29" i="11" s="1"/>
  <c r="C13" i="11"/>
  <c r="C29" i="11" s="1"/>
  <c r="J12" i="11"/>
  <c r="I12" i="11"/>
  <c r="H12" i="11"/>
  <c r="H28" i="11" s="1"/>
  <c r="G12" i="11"/>
  <c r="G28" i="11" s="1"/>
  <c r="F12" i="11"/>
  <c r="E12" i="11"/>
  <c r="D12" i="11"/>
  <c r="C12" i="11"/>
  <c r="C28" i="11" s="1"/>
  <c r="J11" i="11"/>
  <c r="J27" i="11" s="1"/>
  <c r="I11" i="11"/>
  <c r="I27" i="11" s="1"/>
  <c r="H11" i="11"/>
  <c r="G11" i="11"/>
  <c r="G27" i="11" s="1"/>
  <c r="F11" i="11"/>
  <c r="E11" i="11"/>
  <c r="E27" i="11" s="1"/>
  <c r="D11" i="11"/>
  <c r="D27" i="11" s="1"/>
  <c r="C11" i="11"/>
  <c r="C27" i="11" s="1"/>
  <c r="K26" i="11"/>
  <c r="J10" i="11"/>
  <c r="J26" i="11" s="1"/>
  <c r="I10" i="11"/>
  <c r="H10" i="11"/>
  <c r="G10" i="11"/>
  <c r="F10" i="11"/>
  <c r="E10" i="11"/>
  <c r="E26" i="11" s="1"/>
  <c r="D10" i="11"/>
  <c r="C10" i="11"/>
  <c r="J9" i="11"/>
  <c r="J25" i="11" s="1"/>
  <c r="I9" i="11"/>
  <c r="H9" i="11"/>
  <c r="G9" i="11"/>
  <c r="F9" i="11"/>
  <c r="E9" i="11"/>
  <c r="D9" i="11"/>
  <c r="D25" i="11" s="1"/>
  <c r="C9" i="11"/>
  <c r="J8" i="11"/>
  <c r="J24" i="11" s="1"/>
  <c r="I8" i="11"/>
  <c r="H8" i="11"/>
  <c r="H24" i="11" s="1"/>
  <c r="G8" i="11"/>
  <c r="G24" i="11" s="1"/>
  <c r="F8" i="11"/>
  <c r="E8" i="11"/>
  <c r="D8" i="11"/>
  <c r="C8" i="11"/>
  <c r="J7" i="11"/>
  <c r="I7" i="11"/>
  <c r="I23" i="11" s="1"/>
  <c r="H7" i="11"/>
  <c r="H23" i="11" s="1"/>
  <c r="G7" i="11"/>
  <c r="F7" i="11"/>
  <c r="F23" i="11" s="1"/>
  <c r="E7" i="11"/>
  <c r="D7" i="11"/>
  <c r="C7" i="11"/>
  <c r="C23" i="11" s="1"/>
  <c r="J6" i="11"/>
  <c r="J22" i="11" s="1"/>
  <c r="I6" i="11"/>
  <c r="I22" i="11" s="1"/>
  <c r="H6" i="11"/>
  <c r="H22" i="11" s="1"/>
  <c r="G6" i="11"/>
  <c r="G22" i="11" s="1"/>
  <c r="F6" i="11"/>
  <c r="F22" i="11" s="1"/>
  <c r="E6" i="11"/>
  <c r="D6" i="11"/>
  <c r="C6" i="11"/>
  <c r="C22" i="11" s="1"/>
  <c r="J5" i="11"/>
  <c r="I5" i="11"/>
  <c r="H5" i="11"/>
  <c r="H21" i="11" s="1"/>
  <c r="G5" i="11"/>
  <c r="G21" i="11" s="1"/>
  <c r="F5" i="11"/>
  <c r="F21" i="11" s="1"/>
  <c r="E5" i="11"/>
  <c r="E21" i="11" s="1"/>
  <c r="D5" i="11"/>
  <c r="C5" i="11"/>
  <c r="J4" i="11"/>
  <c r="I4" i="11"/>
  <c r="H4" i="11"/>
  <c r="H20" i="11" s="1"/>
  <c r="G4" i="11"/>
  <c r="G20" i="11" s="1"/>
  <c r="F4" i="11"/>
  <c r="F20" i="11" s="1"/>
  <c r="E4" i="11"/>
  <c r="E20" i="11" s="1"/>
  <c r="D4" i="11"/>
  <c r="D20" i="11" s="1"/>
  <c r="C4" i="11"/>
  <c r="J3" i="11"/>
  <c r="I3" i="11"/>
  <c r="I19" i="11" s="1"/>
  <c r="H3" i="11"/>
  <c r="G3" i="11"/>
  <c r="G19" i="11" s="1"/>
  <c r="F3" i="11"/>
  <c r="F19" i="11" s="1"/>
  <c r="E3" i="11"/>
  <c r="E19" i="11" s="1"/>
  <c r="D3" i="11"/>
  <c r="D19" i="11" s="1"/>
  <c r="C3" i="11"/>
  <c r="J2" i="11"/>
  <c r="J15" i="11" s="1"/>
  <c r="I2" i="11"/>
  <c r="I15" i="11" s="1"/>
  <c r="H2" i="11"/>
  <c r="G2" i="11"/>
  <c r="G18" i="11" s="1"/>
  <c r="F2" i="11"/>
  <c r="F18" i="11" s="1"/>
  <c r="E2" i="11"/>
  <c r="E18" i="11" s="1"/>
  <c r="D2" i="11"/>
  <c r="D18" i="11" s="1"/>
  <c r="C2" i="11"/>
  <c r="C18" i="11" s="1"/>
  <c r="H30" i="11"/>
  <c r="G30" i="11"/>
  <c r="D30" i="11"/>
  <c r="F28" i="11"/>
  <c r="E28" i="11"/>
  <c r="D28" i="11"/>
  <c r="K27" i="11"/>
  <c r="D26" i="11"/>
  <c r="C26" i="11"/>
  <c r="I25" i="11"/>
  <c r="H25" i="11"/>
  <c r="G25" i="11"/>
  <c r="K23" i="11"/>
  <c r="J23" i="11"/>
  <c r="G23" i="11"/>
  <c r="E23" i="11"/>
  <c r="I21" i="11"/>
  <c r="D21" i="11"/>
  <c r="C21" i="11"/>
  <c r="C19" i="11"/>
  <c r="J18" i="11"/>
  <c r="J29" i="11"/>
  <c r="I29" i="11"/>
  <c r="H29" i="11"/>
  <c r="J28" i="11"/>
  <c r="I28" i="11"/>
  <c r="H27" i="11"/>
  <c r="F27" i="11"/>
  <c r="I26" i="11"/>
  <c r="H26" i="11"/>
  <c r="G26" i="11"/>
  <c r="F26" i="11"/>
  <c r="F25" i="11"/>
  <c r="E25" i="11"/>
  <c r="C25" i="11"/>
  <c r="I24" i="11"/>
  <c r="F24" i="11"/>
  <c r="E24" i="11"/>
  <c r="D24" i="11"/>
  <c r="C24" i="11"/>
  <c r="D23" i="11"/>
  <c r="E22" i="11"/>
  <c r="D22" i="11"/>
  <c r="K21" i="11"/>
  <c r="J21" i="11"/>
  <c r="J20" i="11"/>
  <c r="I20" i="11"/>
  <c r="C20" i="11"/>
  <c r="J19" i="11"/>
  <c r="H19" i="11"/>
  <c r="I18" i="11"/>
  <c r="H18" i="11"/>
  <c r="I15" i="22" l="1"/>
  <c r="G15" i="22"/>
  <c r="J15" i="22"/>
  <c r="K15" i="21"/>
  <c r="E15" i="21"/>
  <c r="K15" i="20"/>
  <c r="G15" i="20"/>
  <c r="H15" i="20"/>
  <c r="J15" i="20"/>
  <c r="K15" i="19"/>
  <c r="I15" i="18"/>
  <c r="G15" i="16"/>
  <c r="H15" i="16"/>
  <c r="H15" i="11"/>
  <c r="E15" i="12"/>
  <c r="I15" i="12"/>
  <c r="J15" i="12"/>
  <c r="G15" i="13"/>
  <c r="H15" i="13"/>
  <c r="G15" i="14"/>
  <c r="J15" i="14"/>
  <c r="K15" i="14"/>
  <c r="D15" i="15"/>
  <c r="D18" i="15"/>
  <c r="C18" i="15"/>
  <c r="F15" i="15"/>
  <c r="F18" i="15"/>
  <c r="G15" i="15"/>
  <c r="I15" i="15"/>
  <c r="J15" i="15"/>
  <c r="E15" i="24"/>
  <c r="J15" i="24"/>
  <c r="K15" i="24"/>
  <c r="F15" i="22"/>
  <c r="D15" i="22"/>
  <c r="E15" i="22"/>
  <c r="J22" i="22"/>
  <c r="D18" i="22"/>
  <c r="K15" i="22"/>
  <c r="J15" i="21"/>
  <c r="G15" i="21"/>
  <c r="K21" i="20"/>
  <c r="H18" i="20"/>
  <c r="I15" i="20"/>
  <c r="E15" i="20"/>
  <c r="K27" i="19"/>
  <c r="F15" i="19"/>
  <c r="J15" i="19"/>
  <c r="J15" i="18"/>
  <c r="G15" i="18"/>
  <c r="H15" i="18"/>
  <c r="F15" i="18"/>
  <c r="I15" i="17"/>
  <c r="E15" i="17"/>
  <c r="J15" i="17"/>
  <c r="K15" i="17"/>
  <c r="G22" i="16"/>
  <c r="I15" i="16"/>
  <c r="J15" i="16"/>
  <c r="H18" i="16"/>
  <c r="H15" i="15"/>
  <c r="E15" i="15"/>
  <c r="C15" i="14"/>
  <c r="D15" i="14"/>
  <c r="E15" i="14"/>
  <c r="F15" i="14"/>
  <c r="H15" i="14"/>
  <c r="I15" i="14"/>
  <c r="C18" i="13"/>
  <c r="G18" i="13"/>
  <c r="D15" i="13"/>
  <c r="E15" i="13"/>
  <c r="K15" i="13"/>
  <c r="C15" i="12"/>
  <c r="D15" i="12"/>
  <c r="G15" i="12"/>
  <c r="H15" i="12"/>
  <c r="K15" i="12"/>
  <c r="G15" i="11"/>
  <c r="C15" i="11"/>
  <c r="D15" i="11"/>
  <c r="E15" i="11"/>
  <c r="F15" i="11"/>
  <c r="K15" i="10"/>
  <c r="K18" i="24"/>
  <c r="E21" i="24"/>
  <c r="C15" i="24"/>
  <c r="D15" i="24"/>
  <c r="F15" i="24"/>
  <c r="G15" i="24"/>
  <c r="H15" i="24"/>
  <c r="J19" i="24"/>
  <c r="I15" i="24"/>
  <c r="J15" i="23"/>
  <c r="K15" i="23"/>
  <c r="I15" i="23"/>
  <c r="J18" i="23"/>
  <c r="K18" i="23"/>
  <c r="C15" i="23"/>
  <c r="D15" i="23"/>
  <c r="E15" i="23"/>
  <c r="F15" i="23"/>
  <c r="G15" i="23"/>
  <c r="I19" i="23"/>
  <c r="H15" i="23"/>
  <c r="K18" i="22"/>
  <c r="D19" i="22"/>
  <c r="F21" i="22"/>
  <c r="E21" i="22"/>
  <c r="C15" i="22"/>
  <c r="H15" i="22"/>
  <c r="G27" i="21"/>
  <c r="K18" i="21"/>
  <c r="E21" i="21"/>
  <c r="C15" i="21"/>
  <c r="D15" i="21"/>
  <c r="I19" i="21"/>
  <c r="F15" i="21"/>
  <c r="H15" i="21"/>
  <c r="J20" i="20"/>
  <c r="D15" i="20"/>
  <c r="G18" i="20"/>
  <c r="I18" i="20"/>
  <c r="J18" i="20"/>
  <c r="D19" i="20"/>
  <c r="C15" i="20"/>
  <c r="F15" i="20"/>
  <c r="J22" i="19"/>
  <c r="F18" i="19"/>
  <c r="G15" i="19"/>
  <c r="I15" i="19"/>
  <c r="C15" i="19"/>
  <c r="D15" i="19"/>
  <c r="E15" i="19"/>
  <c r="K21" i="19"/>
  <c r="H15" i="19"/>
  <c r="C15" i="18"/>
  <c r="E15" i="18"/>
  <c r="I21" i="18"/>
  <c r="J21" i="18"/>
  <c r="K15" i="18"/>
  <c r="I18" i="18"/>
  <c r="J18" i="18"/>
  <c r="C19" i="18"/>
  <c r="E21" i="18"/>
  <c r="F21" i="18"/>
  <c r="D15" i="18"/>
  <c r="C15" i="17"/>
  <c r="D15" i="17"/>
  <c r="K18" i="17"/>
  <c r="C19" i="17"/>
  <c r="E21" i="17"/>
  <c r="F15" i="17"/>
  <c r="G15" i="17"/>
  <c r="H15" i="17"/>
  <c r="K15" i="16"/>
  <c r="K15" i="15"/>
  <c r="K18" i="14"/>
  <c r="K18" i="13"/>
  <c r="K15" i="11"/>
  <c r="I18" i="16"/>
  <c r="C15" i="16"/>
  <c r="G21" i="16"/>
  <c r="E15" i="16"/>
  <c r="F15" i="16"/>
  <c r="J21" i="16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J14" i="10"/>
  <c r="J30" i="10" s="1"/>
  <c r="J13" i="10"/>
  <c r="J29" i="10" s="1"/>
  <c r="J12" i="10"/>
  <c r="J28" i="10" s="1"/>
  <c r="J11" i="10"/>
  <c r="J27" i="10" s="1"/>
  <c r="J10" i="10"/>
  <c r="J26" i="10" s="1"/>
  <c r="J9" i="10"/>
  <c r="J25" i="10" s="1"/>
  <c r="J8" i="10"/>
  <c r="J24" i="10" s="1"/>
  <c r="J7" i="10"/>
  <c r="J23" i="10" s="1"/>
  <c r="J6" i="10"/>
  <c r="J22" i="10" s="1"/>
  <c r="J5" i="10"/>
  <c r="J21" i="10" s="1"/>
  <c r="J4" i="10"/>
  <c r="J20" i="10" s="1"/>
  <c r="J3" i="10"/>
  <c r="J19" i="10" s="1"/>
  <c r="J2" i="10"/>
  <c r="J1" i="10"/>
  <c r="I14" i="10"/>
  <c r="I30" i="10" s="1"/>
  <c r="I13" i="10"/>
  <c r="I29" i="10" s="1"/>
  <c r="I12" i="10"/>
  <c r="I28" i="10" s="1"/>
  <c r="I11" i="10"/>
  <c r="I27" i="10" s="1"/>
  <c r="I10" i="10"/>
  <c r="I26" i="10" s="1"/>
  <c r="I9" i="10"/>
  <c r="I25" i="10" s="1"/>
  <c r="I8" i="10"/>
  <c r="I24" i="10" s="1"/>
  <c r="I7" i="10"/>
  <c r="I23" i="10" s="1"/>
  <c r="I6" i="10"/>
  <c r="I22" i="10" s="1"/>
  <c r="I5" i="10"/>
  <c r="I21" i="10" s="1"/>
  <c r="I4" i="10"/>
  <c r="I20" i="10" s="1"/>
  <c r="I3" i="10"/>
  <c r="I19" i="10" s="1"/>
  <c r="I2" i="10"/>
  <c r="I1" i="10"/>
  <c r="H14" i="10"/>
  <c r="H30" i="10" s="1"/>
  <c r="H13" i="10"/>
  <c r="H29" i="10" s="1"/>
  <c r="H12" i="10"/>
  <c r="H28" i="10" s="1"/>
  <c r="H11" i="10"/>
  <c r="H27" i="10" s="1"/>
  <c r="H10" i="10"/>
  <c r="H26" i="10" s="1"/>
  <c r="H9" i="10"/>
  <c r="H25" i="10" s="1"/>
  <c r="H8" i="10"/>
  <c r="H24" i="10" s="1"/>
  <c r="H7" i="10"/>
  <c r="H23" i="10" s="1"/>
  <c r="H6" i="10"/>
  <c r="H22" i="10" s="1"/>
  <c r="H5" i="10"/>
  <c r="H21" i="10" s="1"/>
  <c r="H4" i="10"/>
  <c r="H20" i="10" s="1"/>
  <c r="H3" i="10"/>
  <c r="H19" i="10" s="1"/>
  <c r="H2" i="10"/>
  <c r="H1" i="10"/>
  <c r="G14" i="10"/>
  <c r="G30" i="10" s="1"/>
  <c r="G13" i="10"/>
  <c r="G29" i="10" s="1"/>
  <c r="G12" i="10"/>
  <c r="G28" i="10" s="1"/>
  <c r="G11" i="10"/>
  <c r="G27" i="10" s="1"/>
  <c r="G10" i="10"/>
  <c r="G26" i="10" s="1"/>
  <c r="G9" i="10"/>
  <c r="G25" i="10" s="1"/>
  <c r="G8" i="10"/>
  <c r="G24" i="10" s="1"/>
  <c r="G7" i="10"/>
  <c r="G23" i="10" s="1"/>
  <c r="G6" i="10"/>
  <c r="G22" i="10" s="1"/>
  <c r="G5" i="10"/>
  <c r="G21" i="10" s="1"/>
  <c r="G4" i="10"/>
  <c r="G20" i="10" s="1"/>
  <c r="G3" i="10"/>
  <c r="G19" i="10" s="1"/>
  <c r="G2" i="10"/>
  <c r="G1" i="10"/>
  <c r="F14" i="10"/>
  <c r="F30" i="10" s="1"/>
  <c r="F13" i="10"/>
  <c r="F29" i="10" s="1"/>
  <c r="F12" i="10"/>
  <c r="F28" i="10" s="1"/>
  <c r="F11" i="10"/>
  <c r="F27" i="10" s="1"/>
  <c r="F10" i="10"/>
  <c r="F26" i="10" s="1"/>
  <c r="F9" i="10"/>
  <c r="F25" i="10" s="1"/>
  <c r="F8" i="10"/>
  <c r="F24" i="10" s="1"/>
  <c r="F7" i="10"/>
  <c r="F23" i="10" s="1"/>
  <c r="F6" i="10"/>
  <c r="F22" i="10" s="1"/>
  <c r="F5" i="10"/>
  <c r="F21" i="10" s="1"/>
  <c r="F4" i="10"/>
  <c r="F20" i="10" s="1"/>
  <c r="F3" i="10"/>
  <c r="F19" i="10" s="1"/>
  <c r="F2" i="10"/>
  <c r="F1" i="10"/>
  <c r="E14" i="10"/>
  <c r="E30" i="10" s="1"/>
  <c r="E13" i="10"/>
  <c r="E29" i="10" s="1"/>
  <c r="E12" i="10"/>
  <c r="E28" i="10" s="1"/>
  <c r="E11" i="10"/>
  <c r="E27" i="10" s="1"/>
  <c r="E10" i="10"/>
  <c r="E26" i="10" s="1"/>
  <c r="E9" i="10"/>
  <c r="E25" i="10" s="1"/>
  <c r="E8" i="10"/>
  <c r="E24" i="10" s="1"/>
  <c r="E7" i="10"/>
  <c r="E23" i="10" s="1"/>
  <c r="E6" i="10"/>
  <c r="E22" i="10" s="1"/>
  <c r="E5" i="10"/>
  <c r="E21" i="10" s="1"/>
  <c r="E4" i="10"/>
  <c r="E20" i="10" s="1"/>
  <c r="E3" i="10"/>
  <c r="E19" i="10" s="1"/>
  <c r="E2" i="10"/>
  <c r="E1" i="10"/>
  <c r="D14" i="10"/>
  <c r="D30" i="10" s="1"/>
  <c r="D13" i="10"/>
  <c r="D29" i="10" s="1"/>
  <c r="D12" i="10"/>
  <c r="D28" i="10" s="1"/>
  <c r="D11" i="10"/>
  <c r="D27" i="10" s="1"/>
  <c r="D10" i="10"/>
  <c r="D26" i="10" s="1"/>
  <c r="D9" i="10"/>
  <c r="D25" i="10" s="1"/>
  <c r="D8" i="10"/>
  <c r="D24" i="10" s="1"/>
  <c r="D7" i="10"/>
  <c r="D23" i="10" s="1"/>
  <c r="D6" i="10"/>
  <c r="D22" i="10" s="1"/>
  <c r="D5" i="10"/>
  <c r="D21" i="10" s="1"/>
  <c r="D4" i="10"/>
  <c r="D20" i="10" s="1"/>
  <c r="D3" i="10"/>
  <c r="D19" i="10" s="1"/>
  <c r="D2" i="10"/>
  <c r="D1" i="10"/>
  <c r="C14" i="10"/>
  <c r="C30" i="10" s="1"/>
  <c r="C13" i="10"/>
  <c r="C29" i="10" s="1"/>
  <c r="C12" i="10"/>
  <c r="C28" i="10" s="1"/>
  <c r="C11" i="10"/>
  <c r="C27" i="10" s="1"/>
  <c r="C10" i="10"/>
  <c r="C26" i="10" s="1"/>
  <c r="C9" i="10"/>
  <c r="C25" i="10" s="1"/>
  <c r="C8" i="10"/>
  <c r="C24" i="10" s="1"/>
  <c r="C7" i="10"/>
  <c r="C23" i="10" s="1"/>
  <c r="C6" i="10"/>
  <c r="C22" i="10" s="1"/>
  <c r="C5" i="10"/>
  <c r="C21" i="10" s="1"/>
  <c r="C4" i="10"/>
  <c r="C20" i="10" s="1"/>
  <c r="C3" i="10"/>
  <c r="C19" i="10" s="1"/>
  <c r="C2" i="10"/>
  <c r="C1" i="10"/>
  <c r="I18" i="10" l="1"/>
  <c r="I15" i="10"/>
  <c r="E18" i="10"/>
  <c r="E15" i="10"/>
  <c r="D18" i="10"/>
  <c r="D15" i="10"/>
  <c r="H18" i="10"/>
  <c r="H15" i="10"/>
  <c r="G18" i="10"/>
  <c r="G15" i="10"/>
  <c r="J18" i="10"/>
  <c r="J15" i="10"/>
  <c r="F18" i="10"/>
  <c r="F15" i="10"/>
  <c r="C18" i="10"/>
  <c r="C15" i="10"/>
</calcChain>
</file>

<file path=xl/sharedStrings.xml><?xml version="1.0" encoding="utf-8"?>
<sst xmlns="http://schemas.openxmlformats.org/spreadsheetml/2006/main" count="1340" uniqueCount="156">
  <si>
    <t>LABEL</t>
  </si>
  <si>
    <t>DEELG_1_2</t>
  </si>
  <si>
    <t>DEELG_1_3</t>
  </si>
  <si>
    <t>DEELG_1_1</t>
  </si>
  <si>
    <t>DEELG_3_2</t>
  </si>
  <si>
    <t>DEELG_3_3</t>
  </si>
  <si>
    <t>DEELG_3_1</t>
  </si>
  <si>
    <t>DEELG_4_2</t>
  </si>
  <si>
    <t>DEELG_4_3</t>
  </si>
  <si>
    <t>DEELG_4_1</t>
  </si>
  <si>
    <t>DEELG_3_0</t>
  </si>
  <si>
    <t>DEELG_2_0</t>
  </si>
  <si>
    <t>DEELG_2_2</t>
  </si>
  <si>
    <t>DEELG_2_3</t>
  </si>
  <si>
    <t>DEELG_2_1</t>
  </si>
  <si>
    <t>DEELG_1_0</t>
  </si>
  <si>
    <t>-1 tot -0.75m</t>
  </si>
  <si>
    <t>-0.75 tot -0.5m</t>
  </si>
  <si>
    <t>-0.5 tot -0.25m</t>
  </si>
  <si>
    <t>-0.03 tot 0.03m</t>
  </si>
  <si>
    <t>0.25 tot 0.5m</t>
  </si>
  <si>
    <t>0.5 tot 0.75m</t>
  </si>
  <si>
    <t>0.75 tot 1m</t>
  </si>
  <si>
    <t>&lt;-1m</t>
  </si>
  <si>
    <t>-0.1 tot -0.25m</t>
  </si>
  <si>
    <t>-0.03 tot -0.1m</t>
  </si>
  <si>
    <t>0.03 tot 0.1m</t>
  </si>
  <si>
    <t>0.1 tot 0.25m</t>
  </si>
  <si>
    <t>&gt;1m</t>
  </si>
  <si>
    <t>1.000000001 - 10</t>
  </si>
  <si>
    <t>0.75 - 1</t>
  </si>
  <si>
    <t>0.5 - 0.75</t>
  </si>
  <si>
    <t>0.25 - 0.5</t>
  </si>
  <si>
    <t>0.100000001 - 0.25</t>
  </si>
  <si>
    <t>0.03 - 0.1</t>
  </si>
  <si>
    <t>-0.03 - 0.03</t>
  </si>
  <si>
    <t>-0.099999999 - -0.03</t>
  </si>
  <si>
    <t>-0.25 - -0.1</t>
  </si>
  <si>
    <t>-0.5 - -0.25</t>
  </si>
  <si>
    <t>-0.75 - -0.5</t>
  </si>
  <si>
    <t>-0.999999999 - -0.75</t>
  </si>
  <si>
    <t>-5.313031197 - -1</t>
  </si>
  <si>
    <t>Deelgebied 1.0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</si>
  <si>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</si>
  <si>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</si>
  <si>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</si>
  <si>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</si>
  <si>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</si>
  <si>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</si>
  <si>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</si>
  <si>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</si>
  <si>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</si>
  <si>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Deelgebied 2.0</t>
  </si>
  <si>
    <t>Deelgebied 1.1</t>
  </si>
  <si>
    <t>Deelgebied 1.2</t>
  </si>
  <si>
    <t>Deelgebied 1.3</t>
  </si>
  <si>
    <t>Deelgebied 2.1</t>
  </si>
  <si>
    <t>Totaal</t>
  </si>
  <si>
    <t>Deelgebied 2.2</t>
  </si>
  <si>
    <t>Deelgebied 2.3</t>
  </si>
  <si>
    <t>Deelgebied 3.1</t>
  </si>
  <si>
    <t>Deelgebied 3.0</t>
  </si>
  <si>
    <t>Deelgebied 3.3</t>
  </si>
  <si>
    <t>Deelgebied 4.1</t>
  </si>
  <si>
    <t>Deelgebied 4.2</t>
  </si>
  <si>
    <t>oppervlakte (ha)</t>
  </si>
  <si>
    <t>strand</t>
  </si>
  <si>
    <t>duinversterking</t>
  </si>
  <si>
    <t>oude zeereep</t>
  </si>
  <si>
    <t>binnenduin</t>
  </si>
  <si>
    <t>Kijkduin</t>
  </si>
  <si>
    <t>Solleveld noord</t>
  </si>
  <si>
    <t>Solleveld centraal</t>
  </si>
  <si>
    <t>Solleveld zuid</t>
  </si>
  <si>
    <t>100.0000001 - 1,000</t>
  </si>
  <si>
    <t>75.00000001 - 100</t>
  </si>
  <si>
    <t>50.00000001 - 75</t>
  </si>
  <si>
    <t>25.00000001 - 50</t>
  </si>
  <si>
    <t>10.00000001 - 25</t>
  </si>
  <si>
    <t>3.000000001 - 10</t>
  </si>
  <si>
    <t>-2.999999999 - 3</t>
  </si>
  <si>
    <t>-9.99999999 - -3</t>
  </si>
  <si>
    <t>-24.99999999 - -10</t>
  </si>
  <si>
    <t>-49.99999999 - -25</t>
  </si>
  <si>
    <t>-74.99999999 - -50</t>
  </si>
  <si>
    <t>-99.9999999 - -75</t>
  </si>
  <si>
    <t>-631 - -100</t>
  </si>
  <si>
    <t>2010-2011</t>
  </si>
  <si>
    <t>Deelgebied 3.2</t>
  </si>
  <si>
    <t>Deelgebied 4.3</t>
  </si>
  <si>
    <t>gemiddelde</t>
  </si>
  <si>
    <t>DEELGEBIED</t>
  </si>
  <si>
    <t>ZONE_CODE</t>
  </si>
  <si>
    <t>COUNT</t>
  </si>
  <si>
    <t>AREA</t>
  </si>
  <si>
    <t>MIN</t>
  </si>
  <si>
    <t>MAX</t>
  </si>
  <si>
    <t>RANGE</t>
  </si>
  <si>
    <t>MEAN</t>
  </si>
  <si>
    <t>STD</t>
  </si>
  <si>
    <t>SUM</t>
  </si>
  <si>
    <t>1.2</t>
  </si>
  <si>
    <t>1.3</t>
  </si>
  <si>
    <t>1.1</t>
  </si>
  <si>
    <t>3.2</t>
  </si>
  <si>
    <t>3.3</t>
  </si>
  <si>
    <t>3.1</t>
  </si>
  <si>
    <t>4.2</t>
  </si>
  <si>
    <t>4.3</t>
  </si>
  <si>
    <t>4.1</t>
  </si>
  <si>
    <t>3.0</t>
  </si>
  <si>
    <t>2.0</t>
  </si>
  <si>
    <t>2.2</t>
  </si>
  <si>
    <t>2.3</t>
  </si>
  <si>
    <t>2.1</t>
  </si>
  <si>
    <t>1.0</t>
  </si>
  <si>
    <t>2012-2020</t>
  </si>
  <si>
    <t>gemiddelde 2012-2020</t>
  </si>
  <si>
    <t>gemiddelde 2012-2016</t>
  </si>
  <si>
    <t>gemiddelde 2016-2020</t>
  </si>
  <si>
    <t>db1.0</t>
  </si>
  <si>
    <t>db1.1</t>
  </si>
  <si>
    <t>db1.2</t>
  </si>
  <si>
    <t>db1.3</t>
  </si>
  <si>
    <t>db2.0</t>
  </si>
  <si>
    <t>db2.1</t>
  </si>
  <si>
    <t>db2.2</t>
  </si>
  <si>
    <t>db2.3</t>
  </si>
  <si>
    <t>db3.0</t>
  </si>
  <si>
    <t>db3.1</t>
  </si>
  <si>
    <t>db3.2</t>
  </si>
  <si>
    <t>db3.3</t>
  </si>
  <si>
    <t>db4.2</t>
  </si>
  <si>
    <t>db4.3</t>
  </si>
  <si>
    <t>db4.1</t>
  </si>
  <si>
    <t>gemiddelde hoogteveranderingen per deelgebied</t>
  </si>
  <si>
    <t>2012-2016</t>
  </si>
  <si>
    <t>2016-2020</t>
  </si>
  <si>
    <t>potentieel aanlandig transport</t>
  </si>
  <si>
    <t>oppervlakte</t>
  </si>
  <si>
    <t>volumeverandering</t>
  </si>
  <si>
    <t>kustlengte</t>
  </si>
  <si>
    <t>vol verandering/m kust</t>
  </si>
  <si>
    <t>volumeveranderingen duinversterking</t>
  </si>
  <si>
    <t>embryoduinen</t>
  </si>
  <si>
    <t>Rijlabels</t>
  </si>
  <si>
    <t>Som van volume</t>
  </si>
  <si>
    <t>Eindtotaal</t>
  </si>
  <si>
    <t>vol</t>
  </si>
  <si>
    <t>Som van vol</t>
  </si>
  <si>
    <t>gemiddeld</t>
  </si>
  <si>
    <t>totale volumeverandering</t>
  </si>
  <si>
    <t>strand+duinversterking</t>
  </si>
  <si>
    <t>Zandmotor noord</t>
  </si>
  <si>
    <t>Zandmotor centraal</t>
  </si>
  <si>
    <t>Zandmotor zuid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</si>
</sst>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2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1" fontId="0" fillId="0" borderId="0" xfId="0" applyNumberFormat="1"/>
    <xf numFmtId="1" fontId="0" fillId="0" borderId="0" xfId="0" quotePrefix="1" applyNumberFormat="1"/>
    <xf numFmtId="2" fontId="0" fillId="0" borderId="0" xfId="0" applyNumberFormat="1"/>
    <xf numFmtId="2" fontId="0" fillId="0" borderId="0" xfId="0" quotePrefix="1" applyNumberFormat="1"/>
    <xf numFmtId="0" fontId="0" fillId="0" borderId="0" xfId="0"/>
    <xf numFmtId="1" fontId="0" fillId="0" borderId="0" xfId="0" applyNumberFormat="1"/>
    <xf numFmtId="0" fontId="0" fillId="0" borderId="0" xfId="0"/>
    <xf numFmtId="1" fontId="0" fillId="0" borderId="0" xfId="0" applyNumberFormat="1"/>
    <xf numFmtId="0" fontId="18" fillId="0" borderId="0" xfId="0" applyFont="1"/>
    <xf numFmtId="43" fontId="0" fillId="0" borderId="0" xfId="42" applyNumberFormat="1" applyFont="1"/>
    <xf numFmtId="164" fontId="0" fillId="0" borderId="0" xfId="42" applyNumberFormat="1" applyFont="1"/>
    <xf numFmtId="0" fontId="0" fillId="0" borderId="0" xfId="0" applyProtection="1">
      <protection locked="0"/>
    </xf>
    <xf numFmtId="1" fontId="0" fillId="0" borderId="0" xfId="0" applyNumberFormat="1"/>
    <xf numFmtId="0" fontId="0" fillId="0" borderId="0" xfId="0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0" fontId="0" fillId="0" borderId="0" xfId="0"/>
    <xf numFmtId="1" fontId="0" fillId="0" borderId="0" xfId="0" applyNumberFormat="1"/>
    <xf numFmtId="0" fontId="0" fillId="33" borderId="0" xfId="0" applyFill="1"/>
    <xf numFmtId="165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mma" xfId="42" builtinId="3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colors>
    <mruColors>
      <color rgb="FFFFFF99"/>
      <color rgb="FFFFFFCC"/>
      <color rgb="FFFF2D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'2019_2020'!$A$2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'2019_2020'!$B$1:$P$1</c:f>
              <c:strCache>
                <c:ptCount val="15"/>
                <c:pt idx="0">
                  <c:v>DEELG_1_0</c:v>
                </c:pt>
                <c:pt idx="1">
                  <c:v>DEELG_1_1</c:v>
                </c:pt>
                <c:pt idx="2">
                  <c:v>DEELG_1_2</c:v>
                </c:pt>
                <c:pt idx="3">
                  <c:v>DEELG_1_3</c:v>
                </c:pt>
                <c:pt idx="4">
                  <c:v>DEELG_2_0</c:v>
                </c:pt>
                <c:pt idx="5">
                  <c:v>DEELG_2_1</c:v>
                </c:pt>
                <c:pt idx="6">
                  <c:v>DEELG_2_2</c:v>
                </c:pt>
                <c:pt idx="7">
                  <c:v>DEELG_2_3</c:v>
                </c:pt>
                <c:pt idx="8">
                  <c:v>DEELG_3_0</c:v>
                </c:pt>
                <c:pt idx="9">
                  <c:v>DEELG_3_1</c:v>
                </c:pt>
                <c:pt idx="10">
                  <c:v>DEELG_3_2</c:v>
                </c:pt>
                <c:pt idx="11">
                  <c:v>DEELG_3_3</c:v>
                </c:pt>
                <c:pt idx="12">
                  <c:v>DEELG_4_1</c:v>
                </c:pt>
                <c:pt idx="13">
                  <c:v>DEELG_4_2</c:v>
                </c:pt>
                <c:pt idx="14">
                  <c:v>DEELG_4_3</c:v>
                </c:pt>
              </c:strCache>
            </c:strRef>
          </c:cat>
          <c:val>
            <c:numRef>
              <c:f>'2019_2020'!$B$2:$P$2</c:f>
              <c:numCache>
                <c:formatCode>0.00</c:formatCode>
                <c:ptCount val="15"/>
                <c:pt idx="0">
                  <c:v>1173</c:v>
                </c:pt>
                <c:pt idx="1">
                  <c:v>2901</c:v>
                </c:pt>
                <c:pt idx="2">
                  <c:v>11626</c:v>
                </c:pt>
                <c:pt idx="3">
                  <c:v>3931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3"/>
          <c:order val="1"/>
          <c:tx>
            <c:strRef>
              <c:f>'2019_2020'!$A$3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'2019_2020'!$B$1:$P$1</c:f>
              <c:strCache>
                <c:ptCount val="15"/>
                <c:pt idx="0">
                  <c:v>DEELG_1_0</c:v>
                </c:pt>
                <c:pt idx="1">
                  <c:v>DEELG_1_1</c:v>
                </c:pt>
                <c:pt idx="2">
                  <c:v>DEELG_1_2</c:v>
                </c:pt>
                <c:pt idx="3">
                  <c:v>DEELG_1_3</c:v>
                </c:pt>
                <c:pt idx="4">
                  <c:v>DEELG_2_0</c:v>
                </c:pt>
                <c:pt idx="5">
                  <c:v>DEELG_2_1</c:v>
                </c:pt>
                <c:pt idx="6">
                  <c:v>DEELG_2_2</c:v>
                </c:pt>
                <c:pt idx="7">
                  <c:v>DEELG_2_3</c:v>
                </c:pt>
                <c:pt idx="8">
                  <c:v>DEELG_3_0</c:v>
                </c:pt>
                <c:pt idx="9">
                  <c:v>DEELG_3_1</c:v>
                </c:pt>
                <c:pt idx="10">
                  <c:v>DEELG_3_2</c:v>
                </c:pt>
                <c:pt idx="11">
                  <c:v>DEELG_3_3</c:v>
                </c:pt>
                <c:pt idx="12">
                  <c:v>DEELG_4_1</c:v>
                </c:pt>
                <c:pt idx="13">
                  <c:v>DEELG_4_2</c:v>
                </c:pt>
                <c:pt idx="14">
                  <c:v>DEELG_4_3</c:v>
                </c:pt>
              </c:strCache>
            </c:strRef>
          </c:cat>
          <c:val>
            <c:numRef>
              <c:f>'2019_2020'!$B$3:$P$3</c:f>
              <c:numCache>
                <c:formatCode>0.00</c:formatCode>
                <c:ptCount val="15"/>
                <c:pt idx="0">
                  <c:v>1182</c:v>
                </c:pt>
                <c:pt idx="1">
                  <c:v>908</c:v>
                </c:pt>
                <c:pt idx="2">
                  <c:v>4212</c:v>
                </c:pt>
                <c:pt idx="3">
                  <c:v>4948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</c:ser>
        <c:ser>
          <c:idx val="4"/>
          <c:order val="2"/>
          <c:tx>
            <c:strRef>
              <c:f>'2019_2020'!$A$4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'2019_2020'!$B$1:$P$1</c:f>
              <c:strCache>
                <c:ptCount val="15"/>
                <c:pt idx="0">
                  <c:v>DEELG_1_0</c:v>
                </c:pt>
                <c:pt idx="1">
                  <c:v>DEELG_1_1</c:v>
                </c:pt>
                <c:pt idx="2">
                  <c:v>DEELG_1_2</c:v>
                </c:pt>
                <c:pt idx="3">
                  <c:v>DEELG_1_3</c:v>
                </c:pt>
                <c:pt idx="4">
                  <c:v>DEELG_2_0</c:v>
                </c:pt>
                <c:pt idx="5">
                  <c:v>DEELG_2_1</c:v>
                </c:pt>
                <c:pt idx="6">
                  <c:v>DEELG_2_2</c:v>
                </c:pt>
                <c:pt idx="7">
                  <c:v>DEELG_2_3</c:v>
                </c:pt>
                <c:pt idx="8">
                  <c:v>DEELG_3_0</c:v>
                </c:pt>
                <c:pt idx="9">
                  <c:v>DEELG_3_1</c:v>
                </c:pt>
                <c:pt idx="10">
                  <c:v>DEELG_3_2</c:v>
                </c:pt>
                <c:pt idx="11">
                  <c:v>DEELG_3_3</c:v>
                </c:pt>
                <c:pt idx="12">
                  <c:v>DEELG_4_1</c:v>
                </c:pt>
                <c:pt idx="13">
                  <c:v>DEELG_4_2</c:v>
                </c:pt>
                <c:pt idx="14">
                  <c:v>DEELG_4_3</c:v>
                </c:pt>
              </c:strCache>
            </c:strRef>
          </c:cat>
          <c:val>
            <c:numRef>
              <c:f>'2019_2020'!$B$4:$P$4</c:f>
              <c:numCache>
                <c:formatCode>0.00</c:formatCode>
                <c:ptCount val="15"/>
                <c:pt idx="0">
                  <c:v>3625</c:v>
                </c:pt>
                <c:pt idx="1">
                  <c:v>1609</c:v>
                </c:pt>
                <c:pt idx="2">
                  <c:v>5411</c:v>
                </c:pt>
                <c:pt idx="3">
                  <c:v>5803</c:v>
                </c:pt>
                <c:pt idx="4">
                  <c:v>35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35</c:v>
                </c:pt>
                <c:pt idx="9">
                  <c:v>4</c:v>
                </c:pt>
                <c:pt idx="10">
                  <c:v>12</c:v>
                </c:pt>
                <c:pt idx="11">
                  <c:v>15</c:v>
                </c:pt>
                <c:pt idx="12">
                  <c:v>3</c:v>
                </c:pt>
                <c:pt idx="13">
                  <c:v>9</c:v>
                </c:pt>
                <c:pt idx="14">
                  <c:v>4</c:v>
                </c:pt>
              </c:numCache>
            </c:numRef>
          </c:val>
        </c:ser>
        <c:ser>
          <c:idx val="5"/>
          <c:order val="3"/>
          <c:tx>
            <c:strRef>
              <c:f>'2019_2020'!$A$5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'2019_2020'!$B$1:$P$1</c:f>
              <c:strCache>
                <c:ptCount val="15"/>
                <c:pt idx="0">
                  <c:v>DEELG_1_0</c:v>
                </c:pt>
                <c:pt idx="1">
                  <c:v>DEELG_1_1</c:v>
                </c:pt>
                <c:pt idx="2">
                  <c:v>DEELG_1_2</c:v>
                </c:pt>
                <c:pt idx="3">
                  <c:v>DEELG_1_3</c:v>
                </c:pt>
                <c:pt idx="4">
                  <c:v>DEELG_2_0</c:v>
                </c:pt>
                <c:pt idx="5">
                  <c:v>DEELG_2_1</c:v>
                </c:pt>
                <c:pt idx="6">
                  <c:v>DEELG_2_2</c:v>
                </c:pt>
                <c:pt idx="7">
                  <c:v>DEELG_2_3</c:v>
                </c:pt>
                <c:pt idx="8">
                  <c:v>DEELG_3_0</c:v>
                </c:pt>
                <c:pt idx="9">
                  <c:v>DEELG_3_1</c:v>
                </c:pt>
                <c:pt idx="10">
                  <c:v>DEELG_3_2</c:v>
                </c:pt>
                <c:pt idx="11">
                  <c:v>DEELG_3_3</c:v>
                </c:pt>
                <c:pt idx="12">
                  <c:v>DEELG_4_1</c:v>
                </c:pt>
                <c:pt idx="13">
                  <c:v>DEELG_4_2</c:v>
                </c:pt>
                <c:pt idx="14">
                  <c:v>DEELG_4_3</c:v>
                </c:pt>
              </c:strCache>
            </c:strRef>
          </c:cat>
          <c:val>
            <c:numRef>
              <c:f>'2019_2020'!$B$5:$P$5</c:f>
              <c:numCache>
                <c:formatCode>0.00</c:formatCode>
                <c:ptCount val="15"/>
                <c:pt idx="0">
                  <c:v>6555</c:v>
                </c:pt>
                <c:pt idx="1">
                  <c:v>7280</c:v>
                </c:pt>
                <c:pt idx="2">
                  <c:v>4623</c:v>
                </c:pt>
                <c:pt idx="3">
                  <c:v>7604</c:v>
                </c:pt>
                <c:pt idx="4">
                  <c:v>356</c:v>
                </c:pt>
                <c:pt idx="5">
                  <c:v>28</c:v>
                </c:pt>
                <c:pt idx="6">
                  <c:v>39</c:v>
                </c:pt>
                <c:pt idx="7">
                  <c:v>39</c:v>
                </c:pt>
                <c:pt idx="8">
                  <c:v>658</c:v>
                </c:pt>
                <c:pt idx="9">
                  <c:v>148</c:v>
                </c:pt>
                <c:pt idx="10">
                  <c:v>135</c:v>
                </c:pt>
                <c:pt idx="11">
                  <c:v>144</c:v>
                </c:pt>
                <c:pt idx="12">
                  <c:v>78</c:v>
                </c:pt>
                <c:pt idx="13">
                  <c:v>166</c:v>
                </c:pt>
                <c:pt idx="14">
                  <c:v>133</c:v>
                </c:pt>
              </c:numCache>
            </c:numRef>
          </c:val>
        </c:ser>
        <c:ser>
          <c:idx val="7"/>
          <c:order val="4"/>
          <c:tx>
            <c:strRef>
              <c:f>'2019_2020'!$A$6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'2019_2020'!$B$1:$P$1</c:f>
              <c:strCache>
                <c:ptCount val="15"/>
                <c:pt idx="0">
                  <c:v>DEELG_1_0</c:v>
                </c:pt>
                <c:pt idx="1">
                  <c:v>DEELG_1_1</c:v>
                </c:pt>
                <c:pt idx="2">
                  <c:v>DEELG_1_2</c:v>
                </c:pt>
                <c:pt idx="3">
                  <c:v>DEELG_1_3</c:v>
                </c:pt>
                <c:pt idx="4">
                  <c:v>DEELG_2_0</c:v>
                </c:pt>
                <c:pt idx="5">
                  <c:v>DEELG_2_1</c:v>
                </c:pt>
                <c:pt idx="6">
                  <c:v>DEELG_2_2</c:v>
                </c:pt>
                <c:pt idx="7">
                  <c:v>DEELG_2_3</c:v>
                </c:pt>
                <c:pt idx="8">
                  <c:v>DEELG_3_0</c:v>
                </c:pt>
                <c:pt idx="9">
                  <c:v>DEELG_3_1</c:v>
                </c:pt>
                <c:pt idx="10">
                  <c:v>DEELG_3_2</c:v>
                </c:pt>
                <c:pt idx="11">
                  <c:v>DEELG_3_3</c:v>
                </c:pt>
                <c:pt idx="12">
                  <c:v>DEELG_4_1</c:v>
                </c:pt>
                <c:pt idx="13">
                  <c:v>DEELG_4_2</c:v>
                </c:pt>
                <c:pt idx="14">
                  <c:v>DEELG_4_3</c:v>
                </c:pt>
              </c:strCache>
            </c:strRef>
          </c:cat>
          <c:val>
            <c:numRef>
              <c:f>'2019_2020'!$B$6:$P$6</c:f>
              <c:numCache>
                <c:formatCode>0.00</c:formatCode>
                <c:ptCount val="15"/>
                <c:pt idx="0">
                  <c:v>12061</c:v>
                </c:pt>
                <c:pt idx="1">
                  <c:v>13498</c:v>
                </c:pt>
                <c:pt idx="2">
                  <c:v>9590</c:v>
                </c:pt>
                <c:pt idx="3">
                  <c:v>11844</c:v>
                </c:pt>
                <c:pt idx="4">
                  <c:v>810</c:v>
                </c:pt>
                <c:pt idx="5">
                  <c:v>332</c:v>
                </c:pt>
                <c:pt idx="6">
                  <c:v>317</c:v>
                </c:pt>
                <c:pt idx="7">
                  <c:v>312</c:v>
                </c:pt>
                <c:pt idx="8">
                  <c:v>9289</c:v>
                </c:pt>
                <c:pt idx="9">
                  <c:v>2173</c:v>
                </c:pt>
                <c:pt idx="10">
                  <c:v>1888</c:v>
                </c:pt>
                <c:pt idx="11">
                  <c:v>2237</c:v>
                </c:pt>
                <c:pt idx="12">
                  <c:v>1376</c:v>
                </c:pt>
                <c:pt idx="13">
                  <c:v>1498</c:v>
                </c:pt>
                <c:pt idx="14">
                  <c:v>623</c:v>
                </c:pt>
              </c:numCache>
            </c:numRef>
          </c:val>
        </c:ser>
        <c:ser>
          <c:idx val="9"/>
          <c:order val="5"/>
          <c:tx>
            <c:strRef>
              <c:f>'2019_2020'!$A$7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'2019_2020'!$B$1:$P$1</c:f>
              <c:strCache>
                <c:ptCount val="15"/>
                <c:pt idx="0">
                  <c:v>DEELG_1_0</c:v>
                </c:pt>
                <c:pt idx="1">
                  <c:v>DEELG_1_1</c:v>
                </c:pt>
                <c:pt idx="2">
                  <c:v>DEELG_1_2</c:v>
                </c:pt>
                <c:pt idx="3">
                  <c:v>DEELG_1_3</c:v>
                </c:pt>
                <c:pt idx="4">
                  <c:v>DEELG_2_0</c:v>
                </c:pt>
                <c:pt idx="5">
                  <c:v>DEELG_2_1</c:v>
                </c:pt>
                <c:pt idx="6">
                  <c:v>DEELG_2_2</c:v>
                </c:pt>
                <c:pt idx="7">
                  <c:v>DEELG_2_3</c:v>
                </c:pt>
                <c:pt idx="8">
                  <c:v>DEELG_3_0</c:v>
                </c:pt>
                <c:pt idx="9">
                  <c:v>DEELG_3_1</c:v>
                </c:pt>
                <c:pt idx="10">
                  <c:v>DEELG_3_2</c:v>
                </c:pt>
                <c:pt idx="11">
                  <c:v>DEELG_3_3</c:v>
                </c:pt>
                <c:pt idx="12">
                  <c:v>DEELG_4_1</c:v>
                </c:pt>
                <c:pt idx="13">
                  <c:v>DEELG_4_2</c:v>
                </c:pt>
                <c:pt idx="14">
                  <c:v>DEELG_4_3</c:v>
                </c:pt>
              </c:strCache>
            </c:strRef>
          </c:cat>
          <c:val>
            <c:numRef>
              <c:f>'2019_2020'!$B$7:$P$7</c:f>
              <c:numCache>
                <c:formatCode>0.00</c:formatCode>
                <c:ptCount val="15"/>
                <c:pt idx="0">
                  <c:v>12505</c:v>
                </c:pt>
                <c:pt idx="1">
                  <c:v>25861</c:v>
                </c:pt>
                <c:pt idx="2">
                  <c:v>65106</c:v>
                </c:pt>
                <c:pt idx="3">
                  <c:v>19869</c:v>
                </c:pt>
                <c:pt idx="4">
                  <c:v>4373</c:v>
                </c:pt>
                <c:pt idx="5">
                  <c:v>5730</c:v>
                </c:pt>
                <c:pt idx="6">
                  <c:v>4098</c:v>
                </c:pt>
                <c:pt idx="7">
                  <c:v>3330</c:v>
                </c:pt>
                <c:pt idx="8">
                  <c:v>29952</c:v>
                </c:pt>
                <c:pt idx="9">
                  <c:v>10970</c:v>
                </c:pt>
                <c:pt idx="10">
                  <c:v>14137</c:v>
                </c:pt>
                <c:pt idx="11">
                  <c:v>15005</c:v>
                </c:pt>
                <c:pt idx="12">
                  <c:v>17997</c:v>
                </c:pt>
                <c:pt idx="13">
                  <c:v>18044</c:v>
                </c:pt>
                <c:pt idx="14">
                  <c:v>13588</c:v>
                </c:pt>
              </c:numCache>
            </c:numRef>
          </c:val>
        </c:ser>
        <c:ser>
          <c:idx val="0"/>
          <c:order val="6"/>
          <c:tx>
            <c:strRef>
              <c:f>'2019_2020'!$A$8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'2019_2020'!$B$1:$P$1</c:f>
              <c:strCache>
                <c:ptCount val="15"/>
                <c:pt idx="0">
                  <c:v>DEELG_1_0</c:v>
                </c:pt>
                <c:pt idx="1">
                  <c:v>DEELG_1_1</c:v>
                </c:pt>
                <c:pt idx="2">
                  <c:v>DEELG_1_2</c:v>
                </c:pt>
                <c:pt idx="3">
                  <c:v>DEELG_1_3</c:v>
                </c:pt>
                <c:pt idx="4">
                  <c:v>DEELG_2_0</c:v>
                </c:pt>
                <c:pt idx="5">
                  <c:v>DEELG_2_1</c:v>
                </c:pt>
                <c:pt idx="6">
                  <c:v>DEELG_2_2</c:v>
                </c:pt>
                <c:pt idx="7">
                  <c:v>DEELG_2_3</c:v>
                </c:pt>
                <c:pt idx="8">
                  <c:v>DEELG_3_0</c:v>
                </c:pt>
                <c:pt idx="9">
                  <c:v>DEELG_3_1</c:v>
                </c:pt>
                <c:pt idx="10">
                  <c:v>DEELG_3_2</c:v>
                </c:pt>
                <c:pt idx="11">
                  <c:v>DEELG_3_3</c:v>
                </c:pt>
                <c:pt idx="12">
                  <c:v>DEELG_4_1</c:v>
                </c:pt>
                <c:pt idx="13">
                  <c:v>DEELG_4_2</c:v>
                </c:pt>
                <c:pt idx="14">
                  <c:v>DEELG_4_3</c:v>
                </c:pt>
              </c:strCache>
            </c:strRef>
          </c:cat>
          <c:val>
            <c:numRef>
              <c:f>'2019_2020'!$B$8:$P$8</c:f>
              <c:numCache>
                <c:formatCode>0.00</c:formatCode>
                <c:ptCount val="15"/>
                <c:pt idx="0">
                  <c:v>10184</c:v>
                </c:pt>
                <c:pt idx="1">
                  <c:v>29701</c:v>
                </c:pt>
                <c:pt idx="2">
                  <c:v>56899</c:v>
                </c:pt>
                <c:pt idx="3">
                  <c:v>17864</c:v>
                </c:pt>
                <c:pt idx="4">
                  <c:v>10018</c:v>
                </c:pt>
                <c:pt idx="5">
                  <c:v>11647</c:v>
                </c:pt>
                <c:pt idx="6">
                  <c:v>9874</c:v>
                </c:pt>
                <c:pt idx="7">
                  <c:v>9896</c:v>
                </c:pt>
                <c:pt idx="8">
                  <c:v>22520</c:v>
                </c:pt>
                <c:pt idx="9">
                  <c:v>21073</c:v>
                </c:pt>
                <c:pt idx="10">
                  <c:v>26310</c:v>
                </c:pt>
                <c:pt idx="11">
                  <c:v>28292</c:v>
                </c:pt>
                <c:pt idx="12">
                  <c:v>7128</c:v>
                </c:pt>
                <c:pt idx="13">
                  <c:v>9169</c:v>
                </c:pt>
                <c:pt idx="14">
                  <c:v>9516</c:v>
                </c:pt>
              </c:numCache>
            </c:numRef>
          </c:val>
        </c:ser>
        <c:ser>
          <c:idx val="11"/>
          <c:order val="7"/>
          <c:tx>
            <c:strRef>
              <c:f>'2019_2020'!$A$9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'2019_2020'!$B$1:$P$1</c:f>
              <c:strCache>
                <c:ptCount val="15"/>
                <c:pt idx="0">
                  <c:v>DEELG_1_0</c:v>
                </c:pt>
                <c:pt idx="1">
                  <c:v>DEELG_1_1</c:v>
                </c:pt>
                <c:pt idx="2">
                  <c:v>DEELG_1_2</c:v>
                </c:pt>
                <c:pt idx="3">
                  <c:v>DEELG_1_3</c:v>
                </c:pt>
                <c:pt idx="4">
                  <c:v>DEELG_2_0</c:v>
                </c:pt>
                <c:pt idx="5">
                  <c:v>DEELG_2_1</c:v>
                </c:pt>
                <c:pt idx="6">
                  <c:v>DEELG_2_2</c:v>
                </c:pt>
                <c:pt idx="7">
                  <c:v>DEELG_2_3</c:v>
                </c:pt>
                <c:pt idx="8">
                  <c:v>DEELG_3_0</c:v>
                </c:pt>
                <c:pt idx="9">
                  <c:v>DEELG_3_1</c:v>
                </c:pt>
                <c:pt idx="10">
                  <c:v>DEELG_3_2</c:v>
                </c:pt>
                <c:pt idx="11">
                  <c:v>DEELG_3_3</c:v>
                </c:pt>
                <c:pt idx="12">
                  <c:v>DEELG_4_1</c:v>
                </c:pt>
                <c:pt idx="13">
                  <c:v>DEELG_4_2</c:v>
                </c:pt>
                <c:pt idx="14">
                  <c:v>DEELG_4_3</c:v>
                </c:pt>
              </c:strCache>
            </c:strRef>
          </c:cat>
          <c:val>
            <c:numRef>
              <c:f>'2019_2020'!$B$9:$P$9</c:f>
              <c:numCache>
                <c:formatCode>0.00</c:formatCode>
                <c:ptCount val="15"/>
                <c:pt idx="0">
                  <c:v>6409</c:v>
                </c:pt>
                <c:pt idx="1">
                  <c:v>10044</c:v>
                </c:pt>
                <c:pt idx="2">
                  <c:v>6746</c:v>
                </c:pt>
                <c:pt idx="3">
                  <c:v>11926</c:v>
                </c:pt>
                <c:pt idx="4">
                  <c:v>3169</c:v>
                </c:pt>
                <c:pt idx="5">
                  <c:v>4044</c:v>
                </c:pt>
                <c:pt idx="6">
                  <c:v>3927</c:v>
                </c:pt>
                <c:pt idx="7">
                  <c:v>4167</c:v>
                </c:pt>
                <c:pt idx="8">
                  <c:v>4764</c:v>
                </c:pt>
                <c:pt idx="9">
                  <c:v>7000</c:v>
                </c:pt>
                <c:pt idx="10">
                  <c:v>6933</c:v>
                </c:pt>
                <c:pt idx="11">
                  <c:v>6223</c:v>
                </c:pt>
                <c:pt idx="12">
                  <c:v>1968</c:v>
                </c:pt>
                <c:pt idx="13">
                  <c:v>2413</c:v>
                </c:pt>
                <c:pt idx="14">
                  <c:v>1346</c:v>
                </c:pt>
              </c:numCache>
            </c:numRef>
          </c:val>
        </c:ser>
        <c:ser>
          <c:idx val="13"/>
          <c:order val="8"/>
          <c:tx>
            <c:strRef>
              <c:f>'2019_2020'!$A$10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'2019_2020'!$B$1:$P$1</c:f>
              <c:strCache>
                <c:ptCount val="15"/>
                <c:pt idx="0">
                  <c:v>DEELG_1_0</c:v>
                </c:pt>
                <c:pt idx="1">
                  <c:v>DEELG_1_1</c:v>
                </c:pt>
                <c:pt idx="2">
                  <c:v>DEELG_1_2</c:v>
                </c:pt>
                <c:pt idx="3">
                  <c:v>DEELG_1_3</c:v>
                </c:pt>
                <c:pt idx="4">
                  <c:v>DEELG_2_0</c:v>
                </c:pt>
                <c:pt idx="5">
                  <c:v>DEELG_2_1</c:v>
                </c:pt>
                <c:pt idx="6">
                  <c:v>DEELG_2_2</c:v>
                </c:pt>
                <c:pt idx="7">
                  <c:v>DEELG_2_3</c:v>
                </c:pt>
                <c:pt idx="8">
                  <c:v>DEELG_3_0</c:v>
                </c:pt>
                <c:pt idx="9">
                  <c:v>DEELG_3_1</c:v>
                </c:pt>
                <c:pt idx="10">
                  <c:v>DEELG_3_2</c:v>
                </c:pt>
                <c:pt idx="11">
                  <c:v>DEELG_3_3</c:v>
                </c:pt>
                <c:pt idx="12">
                  <c:v>DEELG_4_1</c:v>
                </c:pt>
                <c:pt idx="13">
                  <c:v>DEELG_4_2</c:v>
                </c:pt>
                <c:pt idx="14">
                  <c:v>DEELG_4_3</c:v>
                </c:pt>
              </c:strCache>
            </c:strRef>
          </c:cat>
          <c:val>
            <c:numRef>
              <c:f>'2019_2020'!$B$10:$P$10</c:f>
              <c:numCache>
                <c:formatCode>0.00</c:formatCode>
                <c:ptCount val="15"/>
                <c:pt idx="0">
                  <c:v>12255</c:v>
                </c:pt>
                <c:pt idx="1">
                  <c:v>8799</c:v>
                </c:pt>
                <c:pt idx="2">
                  <c:v>8436</c:v>
                </c:pt>
                <c:pt idx="3">
                  <c:v>12959</c:v>
                </c:pt>
                <c:pt idx="4">
                  <c:v>2893</c:v>
                </c:pt>
                <c:pt idx="5">
                  <c:v>1429</c:v>
                </c:pt>
                <c:pt idx="6">
                  <c:v>3239</c:v>
                </c:pt>
                <c:pt idx="7">
                  <c:v>4491</c:v>
                </c:pt>
                <c:pt idx="8">
                  <c:v>1470</c:v>
                </c:pt>
                <c:pt idx="9">
                  <c:v>1924</c:v>
                </c:pt>
                <c:pt idx="10">
                  <c:v>1434</c:v>
                </c:pt>
                <c:pt idx="11">
                  <c:v>1837</c:v>
                </c:pt>
                <c:pt idx="12">
                  <c:v>1089</c:v>
                </c:pt>
                <c:pt idx="13">
                  <c:v>1352</c:v>
                </c:pt>
                <c:pt idx="14">
                  <c:v>469</c:v>
                </c:pt>
              </c:numCache>
            </c:numRef>
          </c:val>
        </c:ser>
        <c:ser>
          <c:idx val="15"/>
          <c:order val="9"/>
          <c:tx>
            <c:strRef>
              <c:f>'2019_2020'!$A$11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'2019_2020'!$B$1:$P$1</c:f>
              <c:strCache>
                <c:ptCount val="15"/>
                <c:pt idx="0">
                  <c:v>DEELG_1_0</c:v>
                </c:pt>
                <c:pt idx="1">
                  <c:v>DEELG_1_1</c:v>
                </c:pt>
                <c:pt idx="2">
                  <c:v>DEELG_1_2</c:v>
                </c:pt>
                <c:pt idx="3">
                  <c:v>DEELG_1_3</c:v>
                </c:pt>
                <c:pt idx="4">
                  <c:v>DEELG_2_0</c:v>
                </c:pt>
                <c:pt idx="5">
                  <c:v>DEELG_2_1</c:v>
                </c:pt>
                <c:pt idx="6">
                  <c:v>DEELG_2_2</c:v>
                </c:pt>
                <c:pt idx="7">
                  <c:v>DEELG_2_3</c:v>
                </c:pt>
                <c:pt idx="8">
                  <c:v>DEELG_3_0</c:v>
                </c:pt>
                <c:pt idx="9">
                  <c:v>DEELG_3_1</c:v>
                </c:pt>
                <c:pt idx="10">
                  <c:v>DEELG_3_2</c:v>
                </c:pt>
                <c:pt idx="11">
                  <c:v>DEELG_3_3</c:v>
                </c:pt>
                <c:pt idx="12">
                  <c:v>DEELG_4_1</c:v>
                </c:pt>
                <c:pt idx="13">
                  <c:v>DEELG_4_2</c:v>
                </c:pt>
                <c:pt idx="14">
                  <c:v>DEELG_4_3</c:v>
                </c:pt>
              </c:strCache>
            </c:strRef>
          </c:cat>
          <c:val>
            <c:numRef>
              <c:f>'2019_2020'!$B$11:$P$11</c:f>
              <c:numCache>
                <c:formatCode>0.00</c:formatCode>
                <c:ptCount val="15"/>
                <c:pt idx="0">
                  <c:v>12909</c:v>
                </c:pt>
                <c:pt idx="1">
                  <c:v>11752</c:v>
                </c:pt>
                <c:pt idx="2">
                  <c:v>5379</c:v>
                </c:pt>
                <c:pt idx="3">
                  <c:v>12214</c:v>
                </c:pt>
                <c:pt idx="4">
                  <c:v>947</c:v>
                </c:pt>
                <c:pt idx="5">
                  <c:v>111</c:v>
                </c:pt>
                <c:pt idx="6">
                  <c:v>943</c:v>
                </c:pt>
                <c:pt idx="7">
                  <c:v>2170</c:v>
                </c:pt>
                <c:pt idx="8">
                  <c:v>178</c:v>
                </c:pt>
                <c:pt idx="9">
                  <c:v>131</c:v>
                </c:pt>
                <c:pt idx="10">
                  <c:v>82</c:v>
                </c:pt>
                <c:pt idx="11">
                  <c:v>151</c:v>
                </c:pt>
                <c:pt idx="12">
                  <c:v>161</c:v>
                </c:pt>
                <c:pt idx="13">
                  <c:v>247</c:v>
                </c:pt>
                <c:pt idx="14">
                  <c:v>77</c:v>
                </c:pt>
              </c:numCache>
            </c:numRef>
          </c:val>
        </c:ser>
        <c:ser>
          <c:idx val="16"/>
          <c:order val="10"/>
          <c:tx>
            <c:strRef>
              <c:f>'2019_2020'!$A$12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'2019_2020'!$B$1:$P$1</c:f>
              <c:strCache>
                <c:ptCount val="15"/>
                <c:pt idx="0">
                  <c:v>DEELG_1_0</c:v>
                </c:pt>
                <c:pt idx="1">
                  <c:v>DEELG_1_1</c:v>
                </c:pt>
                <c:pt idx="2">
                  <c:v>DEELG_1_2</c:v>
                </c:pt>
                <c:pt idx="3">
                  <c:v>DEELG_1_3</c:v>
                </c:pt>
                <c:pt idx="4">
                  <c:v>DEELG_2_0</c:v>
                </c:pt>
                <c:pt idx="5">
                  <c:v>DEELG_2_1</c:v>
                </c:pt>
                <c:pt idx="6">
                  <c:v>DEELG_2_2</c:v>
                </c:pt>
                <c:pt idx="7">
                  <c:v>DEELG_2_3</c:v>
                </c:pt>
                <c:pt idx="8">
                  <c:v>DEELG_3_0</c:v>
                </c:pt>
                <c:pt idx="9">
                  <c:v>DEELG_3_1</c:v>
                </c:pt>
                <c:pt idx="10">
                  <c:v>DEELG_3_2</c:v>
                </c:pt>
                <c:pt idx="11">
                  <c:v>DEELG_3_3</c:v>
                </c:pt>
                <c:pt idx="12">
                  <c:v>DEELG_4_1</c:v>
                </c:pt>
                <c:pt idx="13">
                  <c:v>DEELG_4_2</c:v>
                </c:pt>
                <c:pt idx="14">
                  <c:v>DEELG_4_3</c:v>
                </c:pt>
              </c:strCache>
            </c:strRef>
          </c:cat>
          <c:val>
            <c:numRef>
              <c:f>'2019_2020'!$B$12:$P$12</c:f>
              <c:numCache>
                <c:formatCode>0.00</c:formatCode>
                <c:ptCount val="15"/>
                <c:pt idx="0">
                  <c:v>10819</c:v>
                </c:pt>
                <c:pt idx="1">
                  <c:v>5100</c:v>
                </c:pt>
                <c:pt idx="2">
                  <c:v>1114</c:v>
                </c:pt>
                <c:pt idx="3">
                  <c:v>5438</c:v>
                </c:pt>
                <c:pt idx="4">
                  <c:v>137</c:v>
                </c:pt>
                <c:pt idx="5">
                  <c:v>18</c:v>
                </c:pt>
                <c:pt idx="6">
                  <c:v>37</c:v>
                </c:pt>
                <c:pt idx="7">
                  <c:v>142</c:v>
                </c:pt>
                <c:pt idx="8">
                  <c:v>13</c:v>
                </c:pt>
                <c:pt idx="9">
                  <c:v>2</c:v>
                </c:pt>
                <c:pt idx="10">
                  <c:v>4</c:v>
                </c:pt>
                <c:pt idx="11">
                  <c:v>14</c:v>
                </c:pt>
                <c:pt idx="12">
                  <c:v>10</c:v>
                </c:pt>
                <c:pt idx="13">
                  <c:v>16</c:v>
                </c:pt>
                <c:pt idx="14">
                  <c:v>10</c:v>
                </c:pt>
              </c:numCache>
            </c:numRef>
          </c:val>
        </c:ser>
        <c:ser>
          <c:idx val="17"/>
          <c:order val="11"/>
          <c:tx>
            <c:strRef>
              <c:f>'2019_2020'!$A$13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'2019_2020'!$B$1:$P$1</c:f>
              <c:strCache>
                <c:ptCount val="15"/>
                <c:pt idx="0">
                  <c:v>DEELG_1_0</c:v>
                </c:pt>
                <c:pt idx="1">
                  <c:v>DEELG_1_1</c:v>
                </c:pt>
                <c:pt idx="2">
                  <c:v>DEELG_1_2</c:v>
                </c:pt>
                <c:pt idx="3">
                  <c:v>DEELG_1_3</c:v>
                </c:pt>
                <c:pt idx="4">
                  <c:v>DEELG_2_0</c:v>
                </c:pt>
                <c:pt idx="5">
                  <c:v>DEELG_2_1</c:v>
                </c:pt>
                <c:pt idx="6">
                  <c:v>DEELG_2_2</c:v>
                </c:pt>
                <c:pt idx="7">
                  <c:v>DEELG_2_3</c:v>
                </c:pt>
                <c:pt idx="8">
                  <c:v>DEELG_3_0</c:v>
                </c:pt>
                <c:pt idx="9">
                  <c:v>DEELG_3_1</c:v>
                </c:pt>
                <c:pt idx="10">
                  <c:v>DEELG_3_2</c:v>
                </c:pt>
                <c:pt idx="11">
                  <c:v>DEELG_3_3</c:v>
                </c:pt>
                <c:pt idx="12">
                  <c:v>DEELG_4_1</c:v>
                </c:pt>
                <c:pt idx="13">
                  <c:v>DEELG_4_2</c:v>
                </c:pt>
                <c:pt idx="14">
                  <c:v>DEELG_4_3</c:v>
                </c:pt>
              </c:strCache>
            </c:strRef>
          </c:cat>
          <c:val>
            <c:numRef>
              <c:f>'2019_2020'!$B$13:$P$13</c:f>
              <c:numCache>
                <c:formatCode>0.00</c:formatCode>
                <c:ptCount val="15"/>
                <c:pt idx="0">
                  <c:v>6982</c:v>
                </c:pt>
                <c:pt idx="1">
                  <c:v>878</c:v>
                </c:pt>
                <c:pt idx="2">
                  <c:v>129</c:v>
                </c:pt>
                <c:pt idx="3">
                  <c:v>2669</c:v>
                </c:pt>
                <c:pt idx="4">
                  <c:v>19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9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</c:numCache>
            </c:numRef>
          </c:val>
        </c:ser>
        <c:ser>
          <c:idx val="18"/>
          <c:order val="12"/>
          <c:tx>
            <c:strRef>
              <c:f>'2019_2020'!$A$14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'2019_2020'!$B$1:$P$1</c:f>
              <c:strCache>
                <c:ptCount val="15"/>
                <c:pt idx="0">
                  <c:v>DEELG_1_0</c:v>
                </c:pt>
                <c:pt idx="1">
                  <c:v>DEELG_1_1</c:v>
                </c:pt>
                <c:pt idx="2">
                  <c:v>DEELG_1_2</c:v>
                </c:pt>
                <c:pt idx="3">
                  <c:v>DEELG_1_3</c:v>
                </c:pt>
                <c:pt idx="4">
                  <c:v>DEELG_2_0</c:v>
                </c:pt>
                <c:pt idx="5">
                  <c:v>DEELG_2_1</c:v>
                </c:pt>
                <c:pt idx="6">
                  <c:v>DEELG_2_2</c:v>
                </c:pt>
                <c:pt idx="7">
                  <c:v>DEELG_2_3</c:v>
                </c:pt>
                <c:pt idx="8">
                  <c:v>DEELG_3_0</c:v>
                </c:pt>
                <c:pt idx="9">
                  <c:v>DEELG_3_1</c:v>
                </c:pt>
                <c:pt idx="10">
                  <c:v>DEELG_3_2</c:v>
                </c:pt>
                <c:pt idx="11">
                  <c:v>DEELG_3_3</c:v>
                </c:pt>
                <c:pt idx="12">
                  <c:v>DEELG_4_1</c:v>
                </c:pt>
                <c:pt idx="13">
                  <c:v>DEELG_4_2</c:v>
                </c:pt>
                <c:pt idx="14">
                  <c:v>DEELG_4_3</c:v>
                </c:pt>
              </c:strCache>
            </c:strRef>
          </c:cat>
          <c:val>
            <c:numRef>
              <c:f>'2019_2020'!$B$14:$P$14</c:f>
              <c:numCache>
                <c:formatCode>0.00</c:formatCode>
                <c:ptCount val="15"/>
                <c:pt idx="0">
                  <c:v>2312</c:v>
                </c:pt>
                <c:pt idx="1">
                  <c:v>187</c:v>
                </c:pt>
                <c:pt idx="2">
                  <c:v>17</c:v>
                </c:pt>
                <c:pt idx="3">
                  <c:v>2122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5206912"/>
        <c:axId val="447968896"/>
      </c:barChart>
      <c:catAx>
        <c:axId val="295206912"/>
        <c:scaling>
          <c:orientation val="minMax"/>
        </c:scaling>
        <c:delete val="0"/>
        <c:axPos val="b"/>
        <c:majorTickMark val="out"/>
        <c:minorTickMark val="none"/>
        <c:tickLblPos val="nextTo"/>
        <c:crossAx val="447968896"/>
        <c:crosses val="autoZero"/>
        <c:auto val="1"/>
        <c:lblAlgn val="ctr"/>
        <c:lblOffset val="100"/>
        <c:noMultiLvlLbl val="0"/>
      </c:catAx>
      <c:valAx>
        <c:axId val="4479688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952069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'2.2'!$C$16</c:f>
          <c:strCache>
            <c:ptCount val="1"/>
            <c:pt idx="0">
              <c:v>Deelgebied 2.2</c:v>
            </c:pt>
          </c:strCache>
        </c:strRef>
      </c:tx>
      <c:layout>
        <c:manualLayout>
          <c:xMode val="edge"/>
          <c:yMode val="edge"/>
          <c:x val="6.4351538101081018E-2"/>
          <c:y val="3.319501592663756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'2.2'!$A$18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'2.2'!$B$18:$K$18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1.6000000000000001E-3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1.6E-2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'2.2'!$A$19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'2.2'!$B$19:$K$19</c:f>
              <c:numCache>
                <c:formatCode>0.00</c:formatCode>
                <c:ptCount val="10"/>
                <c:pt idx="0">
                  <c:v>5.0000000000000001E-4</c:v>
                </c:pt>
                <c:pt idx="1">
                  <c:v>1.1999999999999999E-3</c:v>
                </c:pt>
                <c:pt idx="2">
                  <c:v>3.5999999999999999E-3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4.0000000000000002E-4</c:v>
                </c:pt>
                <c:pt idx="7">
                  <c:v>0</c:v>
                </c:pt>
                <c:pt idx="8">
                  <c:v>4.4000000000000003E-3</c:v>
                </c:pt>
                <c:pt idx="9">
                  <c:v>0</c:v>
                </c:pt>
              </c:numCache>
            </c:numRef>
          </c:val>
        </c:ser>
        <c:ser>
          <c:idx val="0"/>
          <c:order val="2"/>
          <c:tx>
            <c:strRef>
              <c:f>'2.2'!$A$20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'2.2'!$B$20:$K$20</c:f>
              <c:numCache>
                <c:formatCode>0.00</c:formatCode>
                <c:ptCount val="10"/>
                <c:pt idx="0">
                  <c:v>4.4000000000000003E-3</c:v>
                </c:pt>
                <c:pt idx="1">
                  <c:v>2.3999999999999998E-3</c:v>
                </c:pt>
                <c:pt idx="2">
                  <c:v>2.5600000000000001E-2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4.0000000000000001E-3</c:v>
                </c:pt>
                <c:pt idx="7">
                  <c:v>0</c:v>
                </c:pt>
                <c:pt idx="8">
                  <c:v>5.5999999999999999E-3</c:v>
                </c:pt>
                <c:pt idx="9">
                  <c:v>0</c:v>
                </c:pt>
              </c:numCache>
            </c:numRef>
          </c:val>
        </c:ser>
        <c:ser>
          <c:idx val="1"/>
          <c:order val="3"/>
          <c:tx>
            <c:strRef>
              <c:f>'2.2'!$A$21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'2.2'!$B$21:$K$21</c:f>
              <c:numCache>
                <c:formatCode>0.00</c:formatCode>
                <c:ptCount val="10"/>
                <c:pt idx="0">
                  <c:v>1.2500000000000001E-2</c:v>
                </c:pt>
                <c:pt idx="1">
                  <c:v>1.24E-2</c:v>
                </c:pt>
                <c:pt idx="2">
                  <c:v>0.1108</c:v>
                </c:pt>
                <c:pt idx="3">
                  <c:v>4.0800000000000003E-2</c:v>
                </c:pt>
                <c:pt idx="4">
                  <c:v>1.1599999999999999E-2</c:v>
                </c:pt>
                <c:pt idx="5">
                  <c:v>0</c:v>
                </c:pt>
                <c:pt idx="6">
                  <c:v>7.1599999999999997E-2</c:v>
                </c:pt>
                <c:pt idx="7">
                  <c:v>1.44E-2</c:v>
                </c:pt>
                <c:pt idx="8">
                  <c:v>8.0000000000000002E-3</c:v>
                </c:pt>
                <c:pt idx="9">
                  <c:v>1.5599999999999999E-2</c:v>
                </c:pt>
              </c:numCache>
            </c:numRef>
          </c:val>
        </c:ser>
        <c:ser>
          <c:idx val="4"/>
          <c:order val="4"/>
          <c:tx>
            <c:strRef>
              <c:f>'2.2'!$A$22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'2.2'!$B$22:$K$22</c:f>
              <c:numCache>
                <c:formatCode>0.00</c:formatCode>
                <c:ptCount val="10"/>
                <c:pt idx="0">
                  <c:v>1.84E-2</c:v>
                </c:pt>
                <c:pt idx="1">
                  <c:v>0.54720000000000002</c:v>
                </c:pt>
                <c:pt idx="2">
                  <c:v>0.39639999999999997</c:v>
                </c:pt>
                <c:pt idx="3">
                  <c:v>0.15079999999999999</c:v>
                </c:pt>
                <c:pt idx="4">
                  <c:v>7.6799999999999993E-2</c:v>
                </c:pt>
                <c:pt idx="5">
                  <c:v>4.2799999999999998E-2</c:v>
                </c:pt>
                <c:pt idx="6">
                  <c:v>0.1288</c:v>
                </c:pt>
                <c:pt idx="7">
                  <c:v>0.1244</c:v>
                </c:pt>
                <c:pt idx="8">
                  <c:v>2.0799999999999999E-2</c:v>
                </c:pt>
                <c:pt idx="9">
                  <c:v>0.1268</c:v>
                </c:pt>
              </c:numCache>
            </c:numRef>
          </c:val>
        </c:ser>
        <c:ser>
          <c:idx val="5"/>
          <c:order val="5"/>
          <c:tx>
            <c:strRef>
              <c:f>'2.2'!$A$23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'2.2'!$B$23:$K$23</c:f>
              <c:numCache>
                <c:formatCode>0.00</c:formatCode>
                <c:ptCount val="10"/>
                <c:pt idx="0">
                  <c:v>1.49E-2</c:v>
                </c:pt>
                <c:pt idx="1">
                  <c:v>0.99399999999999999</c:v>
                </c:pt>
                <c:pt idx="2">
                  <c:v>0.65759999999999996</c:v>
                </c:pt>
                <c:pt idx="3">
                  <c:v>1.07</c:v>
                </c:pt>
                <c:pt idx="4">
                  <c:v>0.22</c:v>
                </c:pt>
                <c:pt idx="5">
                  <c:v>0.14000000000000001</c:v>
                </c:pt>
                <c:pt idx="6">
                  <c:v>0.18160000000000001</c:v>
                </c:pt>
                <c:pt idx="7">
                  <c:v>0.71440000000000003</c:v>
                </c:pt>
                <c:pt idx="8">
                  <c:v>0.154</c:v>
                </c:pt>
                <c:pt idx="9">
                  <c:v>1.6392</c:v>
                </c:pt>
              </c:numCache>
            </c:numRef>
          </c:val>
        </c:ser>
        <c:ser>
          <c:idx val="6"/>
          <c:order val="6"/>
          <c:tx>
            <c:strRef>
              <c:f>'2.2'!$A$24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'2.2'!$B$24:$K$24</c:f>
              <c:numCache>
                <c:formatCode>0.00</c:formatCode>
                <c:ptCount val="10"/>
                <c:pt idx="0">
                  <c:v>1.89E-2</c:v>
                </c:pt>
                <c:pt idx="1">
                  <c:v>1.1395999999999999</c:v>
                </c:pt>
                <c:pt idx="2">
                  <c:v>1.4736</c:v>
                </c:pt>
                <c:pt idx="3">
                  <c:v>4.0232000000000001</c:v>
                </c:pt>
                <c:pt idx="4">
                  <c:v>2.8351999999999999</c:v>
                </c:pt>
                <c:pt idx="5">
                  <c:v>1.6763999999999999</c:v>
                </c:pt>
                <c:pt idx="6">
                  <c:v>1.5144</c:v>
                </c:pt>
                <c:pt idx="7">
                  <c:v>3.2816000000000001</c:v>
                </c:pt>
                <c:pt idx="8">
                  <c:v>2.6756000000000002</c:v>
                </c:pt>
                <c:pt idx="9">
                  <c:v>3.9496000000000002</c:v>
                </c:pt>
              </c:numCache>
            </c:numRef>
          </c:val>
        </c:ser>
        <c:ser>
          <c:idx val="7"/>
          <c:order val="7"/>
          <c:tx>
            <c:strRef>
              <c:f>'2.2'!$A$25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'2.2'!$B$25:$K$25</c:f>
              <c:numCache>
                <c:formatCode>0.00</c:formatCode>
                <c:ptCount val="10"/>
                <c:pt idx="0">
                  <c:v>3.1399999999999997E-2</c:v>
                </c:pt>
                <c:pt idx="1">
                  <c:v>1.2096</c:v>
                </c:pt>
                <c:pt idx="2">
                  <c:v>2.3308</c:v>
                </c:pt>
                <c:pt idx="3">
                  <c:v>1.3260000000000001</c:v>
                </c:pt>
                <c:pt idx="4">
                  <c:v>2.0676000000000001</c:v>
                </c:pt>
                <c:pt idx="5">
                  <c:v>2.0428000000000002</c:v>
                </c:pt>
                <c:pt idx="6">
                  <c:v>3.9956</c:v>
                </c:pt>
                <c:pt idx="7">
                  <c:v>1.7347999999999999</c:v>
                </c:pt>
                <c:pt idx="8">
                  <c:v>3.1143999999999998</c:v>
                </c:pt>
                <c:pt idx="9">
                  <c:v>1.5708</c:v>
                </c:pt>
              </c:numCache>
            </c:numRef>
          </c:val>
        </c:ser>
        <c:ser>
          <c:idx val="8"/>
          <c:order val="8"/>
          <c:tx>
            <c:strRef>
              <c:f>'2.2'!$A$26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'2.2'!$B$26:$K$26</c:f>
              <c:numCache>
                <c:formatCode>0.00</c:formatCode>
                <c:ptCount val="10"/>
                <c:pt idx="0">
                  <c:v>0.13</c:v>
                </c:pt>
                <c:pt idx="1">
                  <c:v>2.258</c:v>
                </c:pt>
                <c:pt idx="2">
                  <c:v>2.2608000000000001</c:v>
                </c:pt>
                <c:pt idx="3">
                  <c:v>0.75839999999999996</c:v>
                </c:pt>
                <c:pt idx="4">
                  <c:v>1.43</c:v>
                </c:pt>
                <c:pt idx="5">
                  <c:v>1.994</c:v>
                </c:pt>
                <c:pt idx="6">
                  <c:v>1.7432000000000001</c:v>
                </c:pt>
                <c:pt idx="7">
                  <c:v>1.0920000000000001</c:v>
                </c:pt>
                <c:pt idx="8">
                  <c:v>1.7616000000000001</c:v>
                </c:pt>
                <c:pt idx="9">
                  <c:v>1.2956000000000001</c:v>
                </c:pt>
              </c:numCache>
            </c:numRef>
          </c:val>
        </c:ser>
        <c:ser>
          <c:idx val="9"/>
          <c:order val="9"/>
          <c:tx>
            <c:strRef>
              <c:f>'2.2'!$A$27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'2.2'!$B$27:$K$27</c:f>
              <c:numCache>
                <c:formatCode>0.00</c:formatCode>
                <c:ptCount val="10"/>
                <c:pt idx="0">
                  <c:v>0.3891</c:v>
                </c:pt>
                <c:pt idx="1">
                  <c:v>2.1088</c:v>
                </c:pt>
                <c:pt idx="2">
                  <c:v>0.83199999999999996</c:v>
                </c:pt>
                <c:pt idx="3">
                  <c:v>1.0704</c:v>
                </c:pt>
                <c:pt idx="4">
                  <c:v>0.65159999999999996</c:v>
                </c:pt>
                <c:pt idx="5">
                  <c:v>1.6344000000000001</c:v>
                </c:pt>
                <c:pt idx="6">
                  <c:v>0.92400000000000004</c:v>
                </c:pt>
                <c:pt idx="7">
                  <c:v>1.0684</c:v>
                </c:pt>
                <c:pt idx="8">
                  <c:v>1.0311999999999999</c:v>
                </c:pt>
                <c:pt idx="9">
                  <c:v>0.37719999999999998</c:v>
                </c:pt>
              </c:numCache>
            </c:numRef>
          </c:val>
        </c:ser>
        <c:ser>
          <c:idx val="10"/>
          <c:order val="10"/>
          <c:tx>
            <c:strRef>
              <c:f>'2.2'!$A$28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'2.2'!$B$28:$K$28</c:f>
              <c:numCache>
                <c:formatCode>0.00</c:formatCode>
                <c:ptCount val="10"/>
                <c:pt idx="0">
                  <c:v>0.24840000000000001</c:v>
                </c:pt>
                <c:pt idx="1">
                  <c:v>0.62319999999999998</c:v>
                </c:pt>
                <c:pt idx="2">
                  <c:v>0.49840000000000001</c:v>
                </c:pt>
                <c:pt idx="3">
                  <c:v>0.53639999999999999</c:v>
                </c:pt>
                <c:pt idx="4">
                  <c:v>0.88560000000000005</c:v>
                </c:pt>
                <c:pt idx="5">
                  <c:v>1.2476</c:v>
                </c:pt>
                <c:pt idx="6">
                  <c:v>0.35799999999999998</c:v>
                </c:pt>
                <c:pt idx="7">
                  <c:v>0.65080000000000005</c:v>
                </c:pt>
                <c:pt idx="8">
                  <c:v>0.1804</c:v>
                </c:pt>
                <c:pt idx="9">
                  <c:v>1.4800000000000001E-2</c:v>
                </c:pt>
              </c:numCache>
            </c:numRef>
          </c:val>
        </c:ser>
        <c:ser>
          <c:idx val="11"/>
          <c:order val="11"/>
          <c:tx>
            <c:strRef>
              <c:f>'2.2'!$A$29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'2.2'!$B$29:$K$29</c:f>
              <c:numCache>
                <c:formatCode>0.00</c:formatCode>
                <c:ptCount val="10"/>
                <c:pt idx="0">
                  <c:v>0.154</c:v>
                </c:pt>
                <c:pt idx="1">
                  <c:v>8.7999999999999995E-2</c:v>
                </c:pt>
                <c:pt idx="2">
                  <c:v>0.35799999999999998</c:v>
                </c:pt>
                <c:pt idx="3">
                  <c:v>1.3599999999999999E-2</c:v>
                </c:pt>
                <c:pt idx="4">
                  <c:v>0.72440000000000004</c:v>
                </c:pt>
                <c:pt idx="5">
                  <c:v>0.2</c:v>
                </c:pt>
                <c:pt idx="6">
                  <c:v>6.2E-2</c:v>
                </c:pt>
                <c:pt idx="7">
                  <c:v>0.25119999999999998</c:v>
                </c:pt>
                <c:pt idx="8">
                  <c:v>1.72E-2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'2.2'!$A$30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'2.2'!$B$30:$K$30</c:f>
              <c:numCache>
                <c:formatCode>0.00</c:formatCode>
                <c:ptCount val="10"/>
                <c:pt idx="0">
                  <c:v>7.9667000000000003</c:v>
                </c:pt>
                <c:pt idx="1">
                  <c:v>5.1999999999999998E-3</c:v>
                </c:pt>
                <c:pt idx="2">
                  <c:v>4.0399999999999998E-2</c:v>
                </c:pt>
                <c:pt idx="3">
                  <c:v>0</c:v>
                </c:pt>
                <c:pt idx="4">
                  <c:v>8.6800000000000002E-2</c:v>
                </c:pt>
                <c:pt idx="5">
                  <c:v>1.1599999999999999E-2</c:v>
                </c:pt>
                <c:pt idx="6">
                  <c:v>6.0000000000000001E-3</c:v>
                </c:pt>
                <c:pt idx="7">
                  <c:v>5.7599999999999998E-2</c:v>
                </c:pt>
                <c:pt idx="8">
                  <c:v>4.0000000000000002E-4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656064"/>
        <c:axId val="453572224"/>
      </c:barChart>
      <c:lineChart>
        <c:grouping val="standard"/>
        <c:varyColors val="0"/>
        <c:ser>
          <c:idx val="13"/>
          <c:order val="13"/>
          <c:tx>
            <c:strRef>
              <c:f>'2.2'!$A$31</c:f>
              <c:strCache>
                <c:ptCount val="1"/>
                <c:pt idx="0">
                  <c:v>gemiddelde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trendline>
            <c:trendlineType val="linear"/>
            <c:dispRSqr val="1"/>
            <c:dispEq val="0"/>
            <c:trendlineLbl>
              <c:layout>
                <c:manualLayout>
                  <c:x val="7.4725303299935708E-2"/>
                  <c:y val="0.41285800084105656"/>
                </c:manualLayout>
              </c:layout>
              <c:numFmt formatCode="General" sourceLinked="0"/>
            </c:trendlineLbl>
          </c:trendline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'2.2'!$B$31:$K$31</c:f>
              <c:numCache>
                <c:formatCode>0.00</c:formatCode>
                <c:ptCount val="10"/>
                <c:pt idx="1">
                  <c:v>0.16895811555900001</c:v>
                </c:pt>
                <c:pt idx="2">
                  <c:v>0.144935829376</c:v>
                </c:pt>
                <c:pt idx="3">
                  <c:v>9.3617958244699997E-2</c:v>
                </c:pt>
                <c:pt idx="4">
                  <c:v>0.207825042307</c:v>
                </c:pt>
                <c:pt idx="5">
                  <c:v>0.222213669881</c:v>
                </c:pt>
                <c:pt idx="6">
                  <c:v>0.120522156701</c:v>
                </c:pt>
                <c:pt idx="7">
                  <c:v>0.14385411044900001</c:v>
                </c:pt>
                <c:pt idx="8">
                  <c:v>0.103460054376</c:v>
                </c:pt>
                <c:pt idx="9">
                  <c:v>3.4693714603799997E-2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906944"/>
        <c:axId val="453572800"/>
      </c:lineChart>
      <c:catAx>
        <c:axId val="45365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3572224"/>
        <c:crosses val="autoZero"/>
        <c:auto val="1"/>
        <c:lblAlgn val="ctr"/>
        <c:lblOffset val="100"/>
        <c:noMultiLvlLbl val="0"/>
      </c:catAx>
      <c:valAx>
        <c:axId val="453572224"/>
        <c:scaling>
          <c:orientation val="minMax"/>
        </c:scaling>
        <c:delete val="0"/>
        <c:axPos val="l"/>
        <c:majorGridlines/>
        <c:title>
          <c:tx>
            <c:strRef>
              <c:f>'2.2'!$A$16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3656064"/>
        <c:crosses val="autoZero"/>
        <c:crossBetween val="between"/>
      </c:valAx>
      <c:valAx>
        <c:axId val="45357280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1" i="0" baseline="0">
                    <a:effectLst/>
                  </a:rPr>
                  <a:t>gemiddelde hoogteverandering deelgebied (m)</a:t>
                </a:r>
                <a:endParaRPr lang="nl-NL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53906944"/>
        <c:crosses val="max"/>
        <c:crossBetween val="between"/>
      </c:valAx>
      <c:catAx>
        <c:axId val="453906944"/>
        <c:scaling>
          <c:orientation val="minMax"/>
        </c:scaling>
        <c:delete val="1"/>
        <c:axPos val="b"/>
        <c:majorTickMark val="out"/>
        <c:minorTickMark val="none"/>
        <c:tickLblPos val="nextTo"/>
        <c:crossAx val="45357280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0"/>
            <c:trendlineLbl>
              <c:layout>
                <c:manualLayout>
                  <c:x val="0.30589457567804024"/>
                  <c:y val="0.62042140565762605"/>
                </c:manualLayout>
              </c:layout>
              <c:numFmt formatCode="General" sourceLinked="0"/>
            </c:trendlineLbl>
          </c:trendline>
          <c:xVal>
            <c:numRef>
              <c:f>'2.2'!$D$35:$K$35</c:f>
              <c:numCache>
                <c:formatCode>General</c:formatCode>
                <c:ptCount val="8"/>
                <c:pt idx="0">
                  <c:v>37.288304841924344</c:v>
                </c:pt>
                <c:pt idx="1">
                  <c:v>31.092725658811275</c:v>
                </c:pt>
                <c:pt idx="2">
                  <c:v>42.168857769883097</c:v>
                </c:pt>
                <c:pt idx="3">
                  <c:v>48.159383061685944</c:v>
                </c:pt>
                <c:pt idx="4">
                  <c:v>32.082816749847858</c:v>
                </c:pt>
                <c:pt idx="5">
                  <c:v>55.037007456200463</c:v>
                </c:pt>
                <c:pt idx="6">
                  <c:v>30.619456563657874</c:v>
                </c:pt>
                <c:pt idx="7">
                  <c:v>26.589648385043382</c:v>
                </c:pt>
              </c:numCache>
            </c:numRef>
          </c:xVal>
          <c:yVal>
            <c:numRef>
              <c:f>'2.2'!$D$36:$K$36</c:f>
              <c:numCache>
                <c:formatCode>0.00</c:formatCode>
                <c:ptCount val="8"/>
                <c:pt idx="0">
                  <c:v>0.144935829376</c:v>
                </c:pt>
                <c:pt idx="1">
                  <c:v>9.3617958244699997E-2</c:v>
                </c:pt>
                <c:pt idx="2">
                  <c:v>0.207825042307</c:v>
                </c:pt>
                <c:pt idx="3">
                  <c:v>0.222213669881</c:v>
                </c:pt>
                <c:pt idx="4">
                  <c:v>0.120522156701</c:v>
                </c:pt>
                <c:pt idx="5">
                  <c:v>0.14385411044900001</c:v>
                </c:pt>
                <c:pt idx="6">
                  <c:v>0.103460054376</c:v>
                </c:pt>
                <c:pt idx="7">
                  <c:v>3.4693714603799997E-2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149824"/>
        <c:axId val="454150400"/>
      </c:scatterChart>
      <c:valAx>
        <c:axId val="45414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4150400"/>
        <c:crosses val="autoZero"/>
        <c:crossBetween val="midCat"/>
      </c:valAx>
      <c:valAx>
        <c:axId val="4541504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541498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'2.3'!$C$16</c:f>
          <c:strCache>
            <c:ptCount val="1"/>
            <c:pt idx="0">
              <c:v>Deelgebied 2.3</c:v>
            </c:pt>
          </c:strCache>
        </c:strRef>
      </c:tx>
      <c:layout>
        <c:manualLayout>
          <c:xMode val="edge"/>
          <c:yMode val="edge"/>
          <c:x val="0.79912965987610673"/>
          <c:y val="5.1636691441436205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'2.3'!$A$18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'2.3'!$B$18:$K$18</c:f>
              <c:numCache>
                <c:formatCode>0.00</c:formatCode>
                <c:ptCount val="10"/>
                <c:pt idx="0">
                  <c:v>2.0000000000000001E-4</c:v>
                </c:pt>
                <c:pt idx="1">
                  <c:v>1.2800000000000001E-2</c:v>
                </c:pt>
                <c:pt idx="2">
                  <c:v>1.2E-2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7.1999999999999998E-3</c:v>
                </c:pt>
                <c:pt idx="7">
                  <c:v>4.0000000000000002E-4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'2.3'!$A$19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'2.3'!$B$19:$K$19</c:f>
              <c:numCache>
                <c:formatCode>0.00</c:formatCode>
                <c:ptCount val="10"/>
                <c:pt idx="0">
                  <c:v>1.7500000000000002E-2</c:v>
                </c:pt>
                <c:pt idx="1">
                  <c:v>9.5999999999999992E-3</c:v>
                </c:pt>
                <c:pt idx="2">
                  <c:v>5.1999999999999998E-3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6.7999999999999996E-3</c:v>
                </c:pt>
                <c:pt idx="7">
                  <c:v>1.6000000000000001E-3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2"/>
          <c:tx>
            <c:strRef>
              <c:f>'2.3'!$A$20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'2.3'!$B$20:$K$20</c:f>
              <c:numCache>
                <c:formatCode>0.00</c:formatCode>
                <c:ptCount val="10"/>
                <c:pt idx="0">
                  <c:v>1.61E-2</c:v>
                </c:pt>
                <c:pt idx="1">
                  <c:v>2.0400000000000001E-2</c:v>
                </c:pt>
                <c:pt idx="2">
                  <c:v>1.32E-2</c:v>
                </c:pt>
                <c:pt idx="3">
                  <c:v>0</c:v>
                </c:pt>
                <c:pt idx="4">
                  <c:v>0</c:v>
                </c:pt>
                <c:pt idx="5">
                  <c:v>8.0000000000000004E-4</c:v>
                </c:pt>
                <c:pt idx="6">
                  <c:v>1.12E-2</c:v>
                </c:pt>
                <c:pt idx="7">
                  <c:v>3.5999999999999999E-3</c:v>
                </c:pt>
                <c:pt idx="8">
                  <c:v>4.0000000000000002E-4</c:v>
                </c:pt>
                <c:pt idx="9">
                  <c:v>1.1999999999999999E-3</c:v>
                </c:pt>
              </c:numCache>
            </c:numRef>
          </c:val>
        </c:ser>
        <c:ser>
          <c:idx val="1"/>
          <c:order val="3"/>
          <c:tx>
            <c:strRef>
              <c:f>'2.3'!$A$21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'2.3'!$B$21:$K$21</c:f>
              <c:numCache>
                <c:formatCode>0.00</c:formatCode>
                <c:ptCount val="10"/>
                <c:pt idx="0">
                  <c:v>1.44E-2</c:v>
                </c:pt>
                <c:pt idx="1">
                  <c:v>3.44E-2</c:v>
                </c:pt>
                <c:pt idx="2">
                  <c:v>8.0399999999999999E-2</c:v>
                </c:pt>
                <c:pt idx="3">
                  <c:v>6.0000000000000001E-3</c:v>
                </c:pt>
                <c:pt idx="4">
                  <c:v>1.6000000000000001E-3</c:v>
                </c:pt>
                <c:pt idx="5">
                  <c:v>4.4000000000000003E-3</c:v>
                </c:pt>
                <c:pt idx="6">
                  <c:v>2.3199999999999998E-2</c:v>
                </c:pt>
                <c:pt idx="7">
                  <c:v>3.1199999999999999E-2</c:v>
                </c:pt>
                <c:pt idx="8">
                  <c:v>4.4000000000000003E-3</c:v>
                </c:pt>
                <c:pt idx="9">
                  <c:v>1.5599999999999999E-2</c:v>
                </c:pt>
              </c:numCache>
            </c:numRef>
          </c:val>
        </c:ser>
        <c:ser>
          <c:idx val="4"/>
          <c:order val="4"/>
          <c:tx>
            <c:strRef>
              <c:f>'2.3'!$A$22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'2.3'!$B$22:$K$22</c:f>
              <c:numCache>
                <c:formatCode>0.00</c:formatCode>
                <c:ptCount val="10"/>
                <c:pt idx="0">
                  <c:v>6.6400000000000001E-2</c:v>
                </c:pt>
                <c:pt idx="1">
                  <c:v>0.4284</c:v>
                </c:pt>
                <c:pt idx="2">
                  <c:v>0.4052</c:v>
                </c:pt>
                <c:pt idx="3">
                  <c:v>0.20960000000000001</c:v>
                </c:pt>
                <c:pt idx="4">
                  <c:v>5.28E-2</c:v>
                </c:pt>
                <c:pt idx="5">
                  <c:v>0.02</c:v>
                </c:pt>
                <c:pt idx="6">
                  <c:v>9.2399999999999996E-2</c:v>
                </c:pt>
                <c:pt idx="7">
                  <c:v>0.1588</c:v>
                </c:pt>
                <c:pt idx="8">
                  <c:v>2.0799999999999999E-2</c:v>
                </c:pt>
                <c:pt idx="9">
                  <c:v>0.12479999999999999</c:v>
                </c:pt>
              </c:numCache>
            </c:numRef>
          </c:val>
        </c:ser>
        <c:ser>
          <c:idx val="5"/>
          <c:order val="5"/>
          <c:tx>
            <c:strRef>
              <c:f>'2.3'!$A$23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'2.3'!$B$23:$K$23</c:f>
              <c:numCache>
                <c:formatCode>0.00</c:formatCode>
                <c:ptCount val="10"/>
                <c:pt idx="0">
                  <c:v>1.1698</c:v>
                </c:pt>
                <c:pt idx="1">
                  <c:v>0.52359999999999995</c:v>
                </c:pt>
                <c:pt idx="2">
                  <c:v>0.7248</c:v>
                </c:pt>
                <c:pt idx="3">
                  <c:v>2.0596000000000001</c:v>
                </c:pt>
                <c:pt idx="4">
                  <c:v>0.4592</c:v>
                </c:pt>
                <c:pt idx="5">
                  <c:v>0.17960000000000001</c:v>
                </c:pt>
                <c:pt idx="6">
                  <c:v>0.22040000000000001</c:v>
                </c:pt>
                <c:pt idx="7">
                  <c:v>0.78200000000000003</c:v>
                </c:pt>
                <c:pt idx="8">
                  <c:v>0.2424</c:v>
                </c:pt>
                <c:pt idx="9">
                  <c:v>1.3320000000000001</c:v>
                </c:pt>
              </c:numCache>
            </c:numRef>
          </c:val>
        </c:ser>
        <c:ser>
          <c:idx val="6"/>
          <c:order val="6"/>
          <c:tx>
            <c:strRef>
              <c:f>'2.3'!$A$24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'2.3'!$B$24:$K$24</c:f>
              <c:numCache>
                <c:formatCode>0.00</c:formatCode>
                <c:ptCount val="10"/>
                <c:pt idx="0">
                  <c:v>1.6519999999999999</c:v>
                </c:pt>
                <c:pt idx="1">
                  <c:v>0.5756</c:v>
                </c:pt>
                <c:pt idx="2">
                  <c:v>1.74</c:v>
                </c:pt>
                <c:pt idx="3">
                  <c:v>3.6212</c:v>
                </c:pt>
                <c:pt idx="4">
                  <c:v>4.1059999999999999</c:v>
                </c:pt>
                <c:pt idx="5">
                  <c:v>2.5472000000000001</c:v>
                </c:pt>
                <c:pt idx="6">
                  <c:v>2.1576</c:v>
                </c:pt>
                <c:pt idx="7">
                  <c:v>2.9076</c:v>
                </c:pt>
                <c:pt idx="8">
                  <c:v>3.1095999999999999</c:v>
                </c:pt>
                <c:pt idx="9">
                  <c:v>3.9584000000000001</c:v>
                </c:pt>
              </c:numCache>
            </c:numRef>
          </c:val>
        </c:ser>
        <c:ser>
          <c:idx val="7"/>
          <c:order val="7"/>
          <c:tx>
            <c:strRef>
              <c:f>'2.3'!$A$25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'2.3'!$B$25:$K$25</c:f>
              <c:numCache>
                <c:formatCode>0.00</c:formatCode>
                <c:ptCount val="10"/>
                <c:pt idx="0">
                  <c:v>0.51160000000000005</c:v>
                </c:pt>
                <c:pt idx="1">
                  <c:v>0.75519999999999998</c:v>
                </c:pt>
                <c:pt idx="2">
                  <c:v>2.4203999999999999</c:v>
                </c:pt>
                <c:pt idx="3">
                  <c:v>1.2487999999999999</c:v>
                </c:pt>
                <c:pt idx="4">
                  <c:v>2.1444000000000001</c:v>
                </c:pt>
                <c:pt idx="5">
                  <c:v>1.8752</c:v>
                </c:pt>
                <c:pt idx="6">
                  <c:v>3.6364000000000001</c:v>
                </c:pt>
                <c:pt idx="7">
                  <c:v>1.9323999999999999</c:v>
                </c:pt>
                <c:pt idx="8">
                  <c:v>2.5895999999999999</c:v>
                </c:pt>
                <c:pt idx="9">
                  <c:v>1.6668000000000001</c:v>
                </c:pt>
              </c:numCache>
            </c:numRef>
          </c:val>
        </c:ser>
        <c:ser>
          <c:idx val="8"/>
          <c:order val="8"/>
          <c:tx>
            <c:strRef>
              <c:f>'2.3'!$A$26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'2.3'!$B$26:$K$26</c:f>
              <c:numCache>
                <c:formatCode>0.00</c:formatCode>
                <c:ptCount val="10"/>
                <c:pt idx="0">
                  <c:v>1.2968999999999999</c:v>
                </c:pt>
                <c:pt idx="1">
                  <c:v>2.1187999999999998</c:v>
                </c:pt>
                <c:pt idx="2">
                  <c:v>2.198</c:v>
                </c:pt>
                <c:pt idx="3">
                  <c:v>1.1472</c:v>
                </c:pt>
                <c:pt idx="4">
                  <c:v>0.94159999999999999</c:v>
                </c:pt>
                <c:pt idx="5">
                  <c:v>2.0192000000000001</c:v>
                </c:pt>
                <c:pt idx="6">
                  <c:v>2.1776</c:v>
                </c:pt>
                <c:pt idx="7">
                  <c:v>1.5708</c:v>
                </c:pt>
                <c:pt idx="8">
                  <c:v>2.1027999999999998</c:v>
                </c:pt>
                <c:pt idx="9">
                  <c:v>1.7964</c:v>
                </c:pt>
              </c:numCache>
            </c:numRef>
          </c:val>
        </c:ser>
        <c:ser>
          <c:idx val="9"/>
          <c:order val="9"/>
          <c:tx>
            <c:strRef>
              <c:f>'2.3'!$A$27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'2.3'!$B$27:$K$27</c:f>
              <c:numCache>
                <c:formatCode>0.00</c:formatCode>
                <c:ptCount val="10"/>
                <c:pt idx="0">
                  <c:v>1.1988000000000001</c:v>
                </c:pt>
                <c:pt idx="1">
                  <c:v>2.972</c:v>
                </c:pt>
                <c:pt idx="2">
                  <c:v>0.88800000000000001</c:v>
                </c:pt>
                <c:pt idx="3">
                  <c:v>0.92320000000000002</c:v>
                </c:pt>
                <c:pt idx="4">
                  <c:v>0.73360000000000003</c:v>
                </c:pt>
                <c:pt idx="5">
                  <c:v>1.6972</c:v>
                </c:pt>
                <c:pt idx="6">
                  <c:v>1.1692</c:v>
                </c:pt>
                <c:pt idx="7">
                  <c:v>1.1736</c:v>
                </c:pt>
                <c:pt idx="8">
                  <c:v>1.3295999999999999</c:v>
                </c:pt>
                <c:pt idx="9">
                  <c:v>0.86799999999999999</c:v>
                </c:pt>
              </c:numCache>
            </c:numRef>
          </c:val>
        </c:ser>
        <c:ser>
          <c:idx val="10"/>
          <c:order val="10"/>
          <c:tx>
            <c:strRef>
              <c:f>'2.3'!$A$28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'2.3'!$B$28:$K$28</c:f>
              <c:numCache>
                <c:formatCode>0.00</c:formatCode>
                <c:ptCount val="10"/>
                <c:pt idx="0">
                  <c:v>0.5111</c:v>
                </c:pt>
                <c:pt idx="1">
                  <c:v>1.2303999999999999</c:v>
                </c:pt>
                <c:pt idx="2">
                  <c:v>0.61560000000000004</c:v>
                </c:pt>
                <c:pt idx="3">
                  <c:v>0.56279999999999997</c:v>
                </c:pt>
                <c:pt idx="4">
                  <c:v>0.70479999999999998</c:v>
                </c:pt>
                <c:pt idx="5">
                  <c:v>0.98199999999999998</c:v>
                </c:pt>
                <c:pt idx="6">
                  <c:v>0.24279999999999999</c:v>
                </c:pt>
                <c:pt idx="7">
                  <c:v>0.7772</c:v>
                </c:pt>
                <c:pt idx="8">
                  <c:v>0.34239999999999998</c:v>
                </c:pt>
                <c:pt idx="9">
                  <c:v>5.6800000000000003E-2</c:v>
                </c:pt>
              </c:numCache>
            </c:numRef>
          </c:val>
        </c:ser>
        <c:ser>
          <c:idx val="11"/>
          <c:order val="11"/>
          <c:tx>
            <c:strRef>
              <c:f>'2.3'!$A$29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'2.3'!$B$29:$K$29</c:f>
              <c:numCache>
                <c:formatCode>0.00</c:formatCode>
                <c:ptCount val="10"/>
                <c:pt idx="0">
                  <c:v>0.53129999999999999</c:v>
                </c:pt>
                <c:pt idx="1">
                  <c:v>0.85560000000000003</c:v>
                </c:pt>
                <c:pt idx="2">
                  <c:v>0.49519999999999997</c:v>
                </c:pt>
                <c:pt idx="3">
                  <c:v>4.2000000000000003E-2</c:v>
                </c:pt>
                <c:pt idx="4">
                  <c:v>0.48720000000000002</c:v>
                </c:pt>
                <c:pt idx="5">
                  <c:v>0.36320000000000002</c:v>
                </c:pt>
                <c:pt idx="6">
                  <c:v>3.4799999999999998E-2</c:v>
                </c:pt>
                <c:pt idx="7">
                  <c:v>0.35120000000000001</c:v>
                </c:pt>
                <c:pt idx="8">
                  <c:v>5.5199999999999999E-2</c:v>
                </c:pt>
                <c:pt idx="9">
                  <c:v>4.0000000000000002E-4</c:v>
                </c:pt>
              </c:numCache>
            </c:numRef>
          </c:val>
        </c:ser>
        <c:ser>
          <c:idx val="12"/>
          <c:order val="12"/>
          <c:tx>
            <c:strRef>
              <c:f>'2.3'!$A$30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'2.3'!$B$30:$K$30</c:f>
              <c:numCache>
                <c:formatCode>0.00</c:formatCode>
                <c:ptCount val="10"/>
                <c:pt idx="0">
                  <c:v>2.8313999999999999</c:v>
                </c:pt>
                <c:pt idx="1">
                  <c:v>0.28360000000000002</c:v>
                </c:pt>
                <c:pt idx="2">
                  <c:v>0.22239999999999999</c:v>
                </c:pt>
                <c:pt idx="3">
                  <c:v>0</c:v>
                </c:pt>
                <c:pt idx="4">
                  <c:v>0.18920000000000001</c:v>
                </c:pt>
                <c:pt idx="5">
                  <c:v>0.13159999999999999</c:v>
                </c:pt>
                <c:pt idx="6">
                  <c:v>4.0800000000000003E-2</c:v>
                </c:pt>
                <c:pt idx="7">
                  <c:v>0.13</c:v>
                </c:pt>
                <c:pt idx="8">
                  <c:v>2.3199999999999998E-2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907968"/>
        <c:axId val="454152128"/>
      </c:barChart>
      <c:lineChart>
        <c:grouping val="standard"/>
        <c:varyColors val="0"/>
        <c:ser>
          <c:idx val="13"/>
          <c:order val="13"/>
          <c:tx>
            <c:strRef>
              <c:f>'2.3'!$A$31</c:f>
              <c:strCache>
                <c:ptCount val="1"/>
                <c:pt idx="0">
                  <c:v>gemiddelde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trendline>
            <c:trendlineType val="linear"/>
            <c:dispRSqr val="1"/>
            <c:dispEq val="0"/>
            <c:trendlineLbl>
              <c:layout>
                <c:manualLayout>
                  <c:x val="8.7205415112584506E-2"/>
                  <c:y val="0.4975259112801485"/>
                </c:manualLayout>
              </c:layout>
              <c:numFmt formatCode="General" sourceLinked="0"/>
            </c:trendlineLbl>
          </c:trendline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'2.3'!$B$31:$K$31</c:f>
              <c:numCache>
                <c:formatCode>General</c:formatCode>
                <c:ptCount val="10"/>
                <c:pt idx="2" formatCode="0.00">
                  <c:v>0.17420375521500001</c:v>
                </c:pt>
                <c:pt idx="3" formatCode="0.00">
                  <c:v>8.4140362688500003E-2</c:v>
                </c:pt>
                <c:pt idx="4" formatCode="0.00">
                  <c:v>0.16460958924999999</c:v>
                </c:pt>
                <c:pt idx="5" formatCode="0.00">
                  <c:v>0.21891776460099999</c:v>
                </c:pt>
                <c:pt idx="6" formatCode="0.00">
                  <c:v>0.12170682264799999</c:v>
                </c:pt>
                <c:pt idx="7" formatCode="0.00">
                  <c:v>0.16751012009300001</c:v>
                </c:pt>
                <c:pt idx="8" formatCode="0.00">
                  <c:v>0.12751404499399999</c:v>
                </c:pt>
                <c:pt idx="9" formatCode="0.00">
                  <c:v>6.2594756172699995E-2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825088"/>
        <c:axId val="454152704"/>
      </c:lineChart>
      <c:catAx>
        <c:axId val="45390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4152128"/>
        <c:crosses val="autoZero"/>
        <c:auto val="1"/>
        <c:lblAlgn val="ctr"/>
        <c:lblOffset val="100"/>
        <c:noMultiLvlLbl val="0"/>
      </c:catAx>
      <c:valAx>
        <c:axId val="454152128"/>
        <c:scaling>
          <c:orientation val="minMax"/>
        </c:scaling>
        <c:delete val="0"/>
        <c:axPos val="l"/>
        <c:majorGridlines/>
        <c:title>
          <c:tx>
            <c:strRef>
              <c:f>'2.3'!$A$16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3907968"/>
        <c:crosses val="autoZero"/>
        <c:crossBetween val="between"/>
      </c:valAx>
      <c:valAx>
        <c:axId val="4541527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1" i="0" baseline="0">
                    <a:effectLst/>
                  </a:rPr>
                  <a:t>gemiddelde hoogteverandering deelgebied (m)</a:t>
                </a:r>
                <a:endParaRPr lang="nl-NL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52825088"/>
        <c:crosses val="max"/>
        <c:crossBetween val="between"/>
      </c:valAx>
      <c:catAx>
        <c:axId val="452825088"/>
        <c:scaling>
          <c:orientation val="minMax"/>
        </c:scaling>
        <c:delete val="1"/>
        <c:axPos val="b"/>
        <c:majorTickMark val="out"/>
        <c:minorTickMark val="none"/>
        <c:tickLblPos val="nextTo"/>
        <c:crossAx val="45415270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0"/>
            <c:trendlineLbl>
              <c:layout>
                <c:manualLayout>
                  <c:x val="0.30589457567804024"/>
                  <c:y val="0.56820866141732285"/>
                </c:manualLayout>
              </c:layout>
              <c:numFmt formatCode="General" sourceLinked="0"/>
            </c:trendlineLbl>
          </c:trendline>
          <c:xVal>
            <c:numRef>
              <c:f>'2.3'!$D$35:$K$35</c:f>
              <c:numCache>
                <c:formatCode>General</c:formatCode>
                <c:ptCount val="8"/>
                <c:pt idx="0">
                  <c:v>37.288304841924344</c:v>
                </c:pt>
                <c:pt idx="1">
                  <c:v>31.092725658811275</c:v>
                </c:pt>
                <c:pt idx="2">
                  <c:v>42.168857769883097</c:v>
                </c:pt>
                <c:pt idx="3">
                  <c:v>48.159383061685944</c:v>
                </c:pt>
                <c:pt idx="4">
                  <c:v>32.082816749847858</c:v>
                </c:pt>
                <c:pt idx="5">
                  <c:v>55.037007456200463</c:v>
                </c:pt>
                <c:pt idx="6">
                  <c:v>30.619456563657874</c:v>
                </c:pt>
                <c:pt idx="7">
                  <c:v>26.589648385043382</c:v>
                </c:pt>
              </c:numCache>
            </c:numRef>
          </c:xVal>
          <c:yVal>
            <c:numRef>
              <c:f>'2.3'!$D$36:$K$36</c:f>
              <c:numCache>
                <c:formatCode>0.00</c:formatCode>
                <c:ptCount val="8"/>
                <c:pt idx="0">
                  <c:v>0.17420375521500001</c:v>
                </c:pt>
                <c:pt idx="1">
                  <c:v>8.4140362688500003E-2</c:v>
                </c:pt>
                <c:pt idx="2">
                  <c:v>0.16460958924999999</c:v>
                </c:pt>
                <c:pt idx="3">
                  <c:v>0.21891776460099999</c:v>
                </c:pt>
                <c:pt idx="4">
                  <c:v>0.12170682264799999</c:v>
                </c:pt>
                <c:pt idx="5">
                  <c:v>0.16751012009300001</c:v>
                </c:pt>
                <c:pt idx="6">
                  <c:v>0.12751404499399999</c:v>
                </c:pt>
                <c:pt idx="7">
                  <c:v>6.2594756172699995E-2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287360"/>
        <c:axId val="454287936"/>
      </c:scatterChart>
      <c:valAx>
        <c:axId val="45428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4287936"/>
        <c:crosses val="autoZero"/>
        <c:crossBetween val="midCat"/>
      </c:valAx>
      <c:valAx>
        <c:axId val="4542879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542873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volume!$A$9</c:f>
              <c:strCache>
                <c:ptCount val="1"/>
                <c:pt idx="0">
                  <c:v>db2.0</c:v>
                </c:pt>
              </c:strCache>
            </c:strRef>
          </c:tx>
          <c:invertIfNegative val="0"/>
          <c:cat>
            <c:strRef>
              <c:f>volume!$B$3:$I$3</c:f>
              <c:strCache>
                <c:ptCount val="8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  <c:pt idx="5">
                  <c:v>2017-2018</c:v>
                </c:pt>
                <c:pt idx="6">
                  <c:v>2018-2019</c:v>
                </c:pt>
                <c:pt idx="7">
                  <c:v>2019-2020</c:v>
                </c:pt>
              </c:strCache>
            </c:strRef>
          </c:cat>
          <c:val>
            <c:numRef>
              <c:f>volume!$B$9:$I$9</c:f>
              <c:numCache>
                <c:formatCode>0.0</c:formatCode>
                <c:ptCount val="8"/>
                <c:pt idx="0">
                  <c:v>9.3109285931201811</c:v>
                </c:pt>
                <c:pt idx="1">
                  <c:v>6.562603322113568</c:v>
                </c:pt>
                <c:pt idx="2">
                  <c:v>11.572869559558574</c:v>
                </c:pt>
                <c:pt idx="3">
                  <c:v>13.77120298047079</c:v>
                </c:pt>
                <c:pt idx="4">
                  <c:v>5.116142771228386</c:v>
                </c:pt>
                <c:pt idx="5">
                  <c:v>7.2479041010641803</c:v>
                </c:pt>
                <c:pt idx="6">
                  <c:v>13.192207470976671</c:v>
                </c:pt>
                <c:pt idx="7">
                  <c:v>1.6104526276096893</c:v>
                </c:pt>
              </c:numCache>
            </c:numRef>
          </c:val>
        </c:ser>
        <c:ser>
          <c:idx val="1"/>
          <c:order val="1"/>
          <c:tx>
            <c:strRef>
              <c:f>volume!$A$10</c:f>
              <c:strCache>
                <c:ptCount val="1"/>
                <c:pt idx="0">
                  <c:v>db2.1</c:v>
                </c:pt>
              </c:strCache>
            </c:strRef>
          </c:tx>
          <c:invertIfNegative val="0"/>
          <c:cat>
            <c:strRef>
              <c:f>volume!$B$3:$I$3</c:f>
              <c:strCache>
                <c:ptCount val="8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  <c:pt idx="5">
                  <c:v>2017-2018</c:v>
                </c:pt>
                <c:pt idx="6">
                  <c:v>2018-2019</c:v>
                </c:pt>
                <c:pt idx="7">
                  <c:v>2019-2020</c:v>
                </c:pt>
              </c:strCache>
            </c:strRef>
          </c:cat>
          <c:val>
            <c:numRef>
              <c:f>volume!$B$10:$I$10</c:f>
              <c:numCache>
                <c:formatCode>0.0</c:formatCode>
                <c:ptCount val="8"/>
                <c:pt idx="0">
                  <c:v>9.1465403063028461</c:v>
                </c:pt>
                <c:pt idx="1">
                  <c:v>3.3229248137335654</c:v>
                </c:pt>
                <c:pt idx="2">
                  <c:v>7.4063241378101718</c:v>
                </c:pt>
                <c:pt idx="3">
                  <c:v>6.7010671366830508</c:v>
                </c:pt>
                <c:pt idx="4">
                  <c:v>5.9168380503623244</c:v>
                </c:pt>
                <c:pt idx="5">
                  <c:v>2.3929664457280935</c:v>
                </c:pt>
                <c:pt idx="6">
                  <c:v>3.1100565567290737</c:v>
                </c:pt>
                <c:pt idx="7">
                  <c:v>0.32705829831482253</c:v>
                </c:pt>
              </c:numCache>
            </c:numRef>
          </c:val>
        </c:ser>
        <c:ser>
          <c:idx val="2"/>
          <c:order val="2"/>
          <c:tx>
            <c:strRef>
              <c:f>volume!$A$11</c:f>
              <c:strCache>
                <c:ptCount val="1"/>
                <c:pt idx="0">
                  <c:v>db2.2</c:v>
                </c:pt>
              </c:strCache>
            </c:strRef>
          </c:tx>
          <c:invertIfNegative val="0"/>
          <c:cat>
            <c:strRef>
              <c:f>volume!$B$3:$I$3</c:f>
              <c:strCache>
                <c:ptCount val="8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  <c:pt idx="5">
                  <c:v>2017-2018</c:v>
                </c:pt>
                <c:pt idx="6">
                  <c:v>2018-2019</c:v>
                </c:pt>
                <c:pt idx="7">
                  <c:v>2019-2020</c:v>
                </c:pt>
              </c:strCache>
            </c:strRef>
          </c:cat>
          <c:val>
            <c:numRef>
              <c:f>volume!$B$11:$I$11</c:f>
              <c:numCache>
                <c:formatCode>0.0</c:formatCode>
                <c:ptCount val="8"/>
                <c:pt idx="0">
                  <c:v>10.332395969536</c:v>
                </c:pt>
                <c:pt idx="1">
                  <c:v>6.6739730169433393</c:v>
                </c:pt>
                <c:pt idx="2">
                  <c:v>14.815733547367227</c:v>
                </c:pt>
                <c:pt idx="3">
                  <c:v>15.841490933879758</c:v>
                </c:pt>
                <c:pt idx="4">
                  <c:v>8.5919586033252138</c:v>
                </c:pt>
                <c:pt idx="5">
                  <c:v>10.255280819130299</c:v>
                </c:pt>
                <c:pt idx="6">
                  <c:v>7.37561066469857</c:v>
                </c:pt>
                <c:pt idx="7">
                  <c:v>2.4732959302325175</c:v>
                </c:pt>
              </c:numCache>
            </c:numRef>
          </c:val>
        </c:ser>
        <c:ser>
          <c:idx val="3"/>
          <c:order val="3"/>
          <c:tx>
            <c:strRef>
              <c:f>volume!$A$12</c:f>
              <c:strCache>
                <c:ptCount val="1"/>
                <c:pt idx="0">
                  <c:v>db2.3</c:v>
                </c:pt>
              </c:strCache>
            </c:strRef>
          </c:tx>
          <c:invertIfNegative val="0"/>
          <c:cat>
            <c:strRef>
              <c:f>volume!$B$3:$I$3</c:f>
              <c:strCache>
                <c:ptCount val="8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  <c:pt idx="5">
                  <c:v>2017-2018</c:v>
                </c:pt>
                <c:pt idx="6">
                  <c:v>2018-2019</c:v>
                </c:pt>
                <c:pt idx="7">
                  <c:v>2019-2020</c:v>
                </c:pt>
              </c:strCache>
            </c:strRef>
          </c:cat>
          <c:val>
            <c:numRef>
              <c:f>volume!$B$12:$I$12</c:f>
              <c:numCache>
                <c:formatCode>0.0</c:formatCode>
                <c:ptCount val="8"/>
                <c:pt idx="0">
                  <c:v>12.814610919201392</c:v>
                </c:pt>
                <c:pt idx="1">
                  <c:v>6.1894533164505274</c:v>
                </c:pt>
                <c:pt idx="2">
                  <c:v>12.108854009518351</c:v>
                </c:pt>
                <c:pt idx="3">
                  <c:v>16.103820340731538</c:v>
                </c:pt>
                <c:pt idx="4">
                  <c:v>8.9528815066098808</c:v>
                </c:pt>
                <c:pt idx="5">
                  <c:v>12.322220100084623</c:v>
                </c:pt>
                <c:pt idx="6">
                  <c:v>9.3800668723526393</c:v>
                </c:pt>
                <c:pt idx="7">
                  <c:v>4.6045359065047418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477312"/>
        <c:axId val="454289664"/>
      </c:barChart>
      <c:lineChart>
        <c:grouping val="standard"/>
        <c:varyColors val="0"/>
        <c:ser>
          <c:idx val="4"/>
          <c:order val="4"/>
          <c:tx>
            <c:strRef>
              <c:f>volume!$A$13</c:f>
              <c:strCache>
                <c:ptCount val="1"/>
                <c:pt idx="0">
                  <c:v>gemiddeld</c:v>
                </c:pt>
              </c:strCache>
            </c:strRef>
          </c:tx>
          <c:marker>
            <c:symbol val="none"/>
          </c:marker>
          <c:cat>
            <c:strRef>
              <c:f>volume!$B$3:$I$3</c:f>
              <c:strCache>
                <c:ptCount val="8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  <c:pt idx="5">
                  <c:v>2017-2018</c:v>
                </c:pt>
                <c:pt idx="6">
                  <c:v>2018-2019</c:v>
                </c:pt>
                <c:pt idx="7">
                  <c:v>2019-2020</c:v>
                </c:pt>
              </c:strCache>
            </c:strRef>
          </c:cat>
          <c:val>
            <c:numRef>
              <c:f>volume!$B$13:$I$13</c:f>
              <c:numCache>
                <c:formatCode>0.0</c:formatCode>
                <c:ptCount val="8"/>
                <c:pt idx="0">
                  <c:v>10.494906812948605</c:v>
                </c:pt>
                <c:pt idx="1">
                  <c:v>5.8202038278586929</c:v>
                </c:pt>
                <c:pt idx="2">
                  <c:v>11.692968939410274</c:v>
                </c:pt>
                <c:pt idx="3">
                  <c:v>13.479185792084433</c:v>
                </c:pt>
                <c:pt idx="4">
                  <c:v>7.2221765806387452</c:v>
                </c:pt>
                <c:pt idx="5">
                  <c:v>8.4021133687190481</c:v>
                </c:pt>
                <c:pt idx="6">
                  <c:v>8.5725518978655373</c:v>
                </c:pt>
                <c:pt idx="7">
                  <c:v>2.3834929544136654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477312"/>
        <c:axId val="454289664"/>
      </c:lineChart>
      <c:catAx>
        <c:axId val="454477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l-NL"/>
          </a:p>
        </c:txPr>
        <c:crossAx val="454289664"/>
        <c:crosses val="autoZero"/>
        <c:auto val="1"/>
        <c:lblAlgn val="ctr"/>
        <c:lblOffset val="100"/>
        <c:noMultiLvlLbl val="0"/>
      </c:catAx>
      <c:valAx>
        <c:axId val="454289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volumeverandering (m</a:t>
                </a:r>
                <a:r>
                  <a:rPr lang="en-US" baseline="30000"/>
                  <a:t>3</a:t>
                </a:r>
                <a:r>
                  <a:rPr lang="en-US"/>
                  <a:t>/m.jaar)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45447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38032745906764"/>
          <c:y val="0.29070683872849229"/>
          <c:w val="0.16666729158855143"/>
          <c:h val="0.4185859580052493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volume!$A$4</c:f>
              <c:strCache>
                <c:ptCount val="1"/>
                <c:pt idx="0">
                  <c:v>db1.0</c:v>
                </c:pt>
              </c:strCache>
            </c:strRef>
          </c:tx>
          <c:invertIfNegative val="0"/>
          <c:cat>
            <c:strRef>
              <c:f>volume!$L$3:$S$3</c:f>
              <c:strCache>
                <c:ptCount val="8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  <c:pt idx="5">
                  <c:v>2017-2018</c:v>
                </c:pt>
                <c:pt idx="6">
                  <c:v>2018-2019</c:v>
                </c:pt>
                <c:pt idx="7">
                  <c:v>2019-2020</c:v>
                </c:pt>
              </c:strCache>
            </c:strRef>
          </c:cat>
          <c:val>
            <c:numRef>
              <c:f>volume!$L$4:$S$4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volume!$A$5</c:f>
              <c:strCache>
                <c:ptCount val="1"/>
                <c:pt idx="0">
                  <c:v>db1.1</c:v>
                </c:pt>
              </c:strCache>
            </c:strRef>
          </c:tx>
          <c:invertIfNegative val="0"/>
          <c:cat>
            <c:strRef>
              <c:f>volume!$L$3:$S$3</c:f>
              <c:strCache>
                <c:ptCount val="8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  <c:pt idx="5">
                  <c:v>2017-2018</c:v>
                </c:pt>
                <c:pt idx="6">
                  <c:v>2018-2019</c:v>
                </c:pt>
                <c:pt idx="7">
                  <c:v>2019-2020</c:v>
                </c:pt>
              </c:strCache>
            </c:strRef>
          </c:cat>
          <c:val>
            <c:numRef>
              <c:f>volume!$L$5:$S$5</c:f>
              <c:numCache>
                <c:formatCode>0.0</c:formatCode>
                <c:ptCount val="8"/>
                <c:pt idx="0">
                  <c:v>5.1709157570420855E-2</c:v>
                </c:pt>
                <c:pt idx="1">
                  <c:v>8.3896217171831391E-2</c:v>
                </c:pt>
                <c:pt idx="2">
                  <c:v>0.10090078464108426</c:v>
                </c:pt>
                <c:pt idx="3">
                  <c:v>0.10007903981130829</c:v>
                </c:pt>
                <c:pt idx="4">
                  <c:v>1.5101262717414381</c:v>
                </c:pt>
                <c:pt idx="5">
                  <c:v>1.9109621587830494</c:v>
                </c:pt>
                <c:pt idx="6">
                  <c:v>1.3547905745165651</c:v>
                </c:pt>
                <c:pt idx="7">
                  <c:v>1.1972667334617921</c:v>
                </c:pt>
              </c:numCache>
            </c:numRef>
          </c:val>
        </c:ser>
        <c:ser>
          <c:idx val="2"/>
          <c:order val="2"/>
          <c:tx>
            <c:strRef>
              <c:f>volume!$A$6</c:f>
              <c:strCache>
                <c:ptCount val="1"/>
                <c:pt idx="0">
                  <c:v>db1.2</c:v>
                </c:pt>
              </c:strCache>
            </c:strRef>
          </c:tx>
          <c:invertIfNegative val="0"/>
          <c:cat>
            <c:strRef>
              <c:f>volume!$L$3:$S$3</c:f>
              <c:strCache>
                <c:ptCount val="8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  <c:pt idx="5">
                  <c:v>2017-2018</c:v>
                </c:pt>
                <c:pt idx="6">
                  <c:v>2018-2019</c:v>
                </c:pt>
                <c:pt idx="7">
                  <c:v>2019-2020</c:v>
                </c:pt>
              </c:strCache>
            </c:strRef>
          </c:cat>
          <c:val>
            <c:numRef>
              <c:f>volume!$L$6:$S$6</c:f>
              <c:numCache>
                <c:formatCode>0.0</c:formatCode>
                <c:ptCount val="8"/>
                <c:pt idx="0">
                  <c:v>2.3177522323575547E-2</c:v>
                </c:pt>
                <c:pt idx="1">
                  <c:v>1.6899419829812343E-3</c:v>
                </c:pt>
                <c:pt idx="2">
                  <c:v>1.4159186200574386E-2</c:v>
                </c:pt>
                <c:pt idx="3">
                  <c:v>1.0770816901293037</c:v>
                </c:pt>
                <c:pt idx="4">
                  <c:v>4.1530363051376913</c:v>
                </c:pt>
                <c:pt idx="5">
                  <c:v>6.4931447415710544</c:v>
                </c:pt>
                <c:pt idx="6">
                  <c:v>8.4252128234875308</c:v>
                </c:pt>
                <c:pt idx="7">
                  <c:v>9.0850138864130852</c:v>
                </c:pt>
              </c:numCache>
            </c:numRef>
          </c:val>
        </c:ser>
        <c:ser>
          <c:idx val="4"/>
          <c:order val="3"/>
          <c:tx>
            <c:strRef>
              <c:f>volume!$A$7</c:f>
              <c:strCache>
                <c:ptCount val="1"/>
                <c:pt idx="0">
                  <c:v>db1.3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volume!$L$3:$S$3</c:f>
              <c:strCache>
                <c:ptCount val="8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  <c:pt idx="5">
                  <c:v>2017-2018</c:v>
                </c:pt>
                <c:pt idx="6">
                  <c:v>2018-2019</c:v>
                </c:pt>
                <c:pt idx="7">
                  <c:v>2019-2020</c:v>
                </c:pt>
              </c:strCache>
            </c:strRef>
          </c:cat>
          <c:val>
            <c:numRef>
              <c:f>volume!$L$7:$S$7</c:f>
              <c:numCache>
                <c:formatCode>0.0</c:formatCode>
                <c:ptCount val="8"/>
                <c:pt idx="0">
                  <c:v>0.61506384138426218</c:v>
                </c:pt>
                <c:pt idx="1">
                  <c:v>0.49171056215088504</c:v>
                </c:pt>
                <c:pt idx="2">
                  <c:v>1.0220038666984665</c:v>
                </c:pt>
                <c:pt idx="3">
                  <c:v>2.8729588005017317</c:v>
                </c:pt>
                <c:pt idx="4">
                  <c:v>5.4199659071959134</c:v>
                </c:pt>
                <c:pt idx="5">
                  <c:v>10.069000769610041</c:v>
                </c:pt>
                <c:pt idx="6">
                  <c:v>10.629070143170962</c:v>
                </c:pt>
                <c:pt idx="7">
                  <c:v>11.062347078222654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478848"/>
        <c:axId val="454291968"/>
      </c:barChart>
      <c:lineChart>
        <c:grouping val="standard"/>
        <c:varyColors val="0"/>
        <c:ser>
          <c:idx val="3"/>
          <c:order val="4"/>
          <c:tx>
            <c:strRef>
              <c:f>volume!$A$8</c:f>
              <c:strCache>
                <c:ptCount val="1"/>
                <c:pt idx="0">
                  <c:v>gemiddeld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volume!$L$3:$S$3</c:f>
              <c:strCache>
                <c:ptCount val="8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  <c:pt idx="5">
                  <c:v>2017-2018</c:v>
                </c:pt>
                <c:pt idx="6">
                  <c:v>2018-2019</c:v>
                </c:pt>
                <c:pt idx="7">
                  <c:v>2019-2020</c:v>
                </c:pt>
              </c:strCache>
            </c:strRef>
          </c:cat>
          <c:val>
            <c:numRef>
              <c:f>volume!$L$8:$S$8</c:f>
              <c:numCache>
                <c:formatCode>0.0</c:formatCode>
                <c:ptCount val="8"/>
                <c:pt idx="0">
                  <c:v>0.18429292596147095</c:v>
                </c:pt>
                <c:pt idx="1">
                  <c:v>0.15179003452222625</c:v>
                </c:pt>
                <c:pt idx="2">
                  <c:v>0.30305052876646682</c:v>
                </c:pt>
                <c:pt idx="3">
                  <c:v>1.0810289910600057</c:v>
                </c:pt>
                <c:pt idx="4">
                  <c:v>2.8584893944237462</c:v>
                </c:pt>
                <c:pt idx="5">
                  <c:v>4.8109157311635258</c:v>
                </c:pt>
                <c:pt idx="6">
                  <c:v>5.3460698393143673</c:v>
                </c:pt>
                <c:pt idx="7">
                  <c:v>5.6014842373330902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478848"/>
        <c:axId val="454291968"/>
      </c:lineChart>
      <c:catAx>
        <c:axId val="4544788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l-NL"/>
          </a:p>
        </c:txPr>
        <c:crossAx val="454291968"/>
        <c:crosses val="autoZero"/>
        <c:auto val="1"/>
        <c:lblAlgn val="ctr"/>
        <c:lblOffset val="100"/>
        <c:noMultiLvlLbl val="0"/>
      </c:catAx>
      <c:valAx>
        <c:axId val="454291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volumeverandering (m</a:t>
                </a:r>
                <a:r>
                  <a:rPr lang="en-US" baseline="30000"/>
                  <a:t>3</a:t>
                </a:r>
                <a:r>
                  <a:rPr lang="en-US"/>
                  <a:t>/m.jaar)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454478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volume!$U$4</c:f>
              <c:strCache>
                <c:ptCount val="1"/>
                <c:pt idx="0">
                  <c:v>Kijkduin</c:v>
                </c:pt>
              </c:strCache>
            </c:strRef>
          </c:tx>
          <c:invertIfNegative val="0"/>
          <c:cat>
            <c:strRef>
              <c:f>volume!$V$3:$AC$3</c:f>
              <c:strCache>
                <c:ptCount val="8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  <c:pt idx="5">
                  <c:v>2017-2018</c:v>
                </c:pt>
                <c:pt idx="6">
                  <c:v>2018-2019</c:v>
                </c:pt>
                <c:pt idx="7">
                  <c:v>2019-2020</c:v>
                </c:pt>
              </c:strCache>
            </c:strRef>
          </c:cat>
          <c:val>
            <c:numRef>
              <c:f>volume!$V$4:$AC$4</c:f>
              <c:numCache>
                <c:formatCode>0.0</c:formatCode>
                <c:ptCount val="8"/>
                <c:pt idx="0">
                  <c:v>9.3109285931201811</c:v>
                </c:pt>
                <c:pt idx="1">
                  <c:v>6.562603322113568</c:v>
                </c:pt>
                <c:pt idx="2">
                  <c:v>11.572869559558574</c:v>
                </c:pt>
                <c:pt idx="3">
                  <c:v>13.77120298047079</c:v>
                </c:pt>
                <c:pt idx="4">
                  <c:v>5.116142771228386</c:v>
                </c:pt>
                <c:pt idx="5">
                  <c:v>7.2479041010641803</c:v>
                </c:pt>
                <c:pt idx="6">
                  <c:v>13.192207470976671</c:v>
                </c:pt>
                <c:pt idx="7">
                  <c:v>1.6104526276096893</c:v>
                </c:pt>
              </c:numCache>
            </c:numRef>
          </c:val>
        </c:ser>
        <c:ser>
          <c:idx val="1"/>
          <c:order val="1"/>
          <c:tx>
            <c:strRef>
              <c:f>volume!$U$5</c:f>
              <c:strCache>
                <c:ptCount val="1"/>
                <c:pt idx="0">
                  <c:v>Zandmotor noord</c:v>
                </c:pt>
              </c:strCache>
            </c:strRef>
          </c:tx>
          <c:invertIfNegative val="0"/>
          <c:cat>
            <c:strRef>
              <c:f>volume!$V$3:$AC$3</c:f>
              <c:strCache>
                <c:ptCount val="8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  <c:pt idx="5">
                  <c:v>2017-2018</c:v>
                </c:pt>
                <c:pt idx="6">
                  <c:v>2018-2019</c:v>
                </c:pt>
                <c:pt idx="7">
                  <c:v>2019-2020</c:v>
                </c:pt>
              </c:strCache>
            </c:strRef>
          </c:cat>
          <c:val>
            <c:numRef>
              <c:f>volume!$V$5:$AC$5</c:f>
              <c:numCache>
                <c:formatCode>0.0</c:formatCode>
                <c:ptCount val="8"/>
                <c:pt idx="0">
                  <c:v>9.1982494638732675</c:v>
                </c:pt>
                <c:pt idx="1">
                  <c:v>3.4068210309053968</c:v>
                </c:pt>
                <c:pt idx="2">
                  <c:v>7.5072249224512557</c:v>
                </c:pt>
                <c:pt idx="3">
                  <c:v>6.8011461764943588</c:v>
                </c:pt>
                <c:pt idx="4">
                  <c:v>7.4269643221037622</c:v>
                </c:pt>
                <c:pt idx="5">
                  <c:v>4.3039286045111425</c:v>
                </c:pt>
                <c:pt idx="6">
                  <c:v>4.464847131245639</c:v>
                </c:pt>
                <c:pt idx="7">
                  <c:v>1.5243250317766146</c:v>
                </c:pt>
              </c:numCache>
            </c:numRef>
          </c:val>
        </c:ser>
        <c:ser>
          <c:idx val="2"/>
          <c:order val="2"/>
          <c:tx>
            <c:strRef>
              <c:f>volume!$U$6</c:f>
              <c:strCache>
                <c:ptCount val="1"/>
                <c:pt idx="0">
                  <c:v>Zandmotor centraal</c:v>
                </c:pt>
              </c:strCache>
            </c:strRef>
          </c:tx>
          <c:invertIfNegative val="0"/>
          <c:cat>
            <c:strRef>
              <c:f>volume!$V$3:$AC$3</c:f>
              <c:strCache>
                <c:ptCount val="8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  <c:pt idx="5">
                  <c:v>2017-2018</c:v>
                </c:pt>
                <c:pt idx="6">
                  <c:v>2018-2019</c:v>
                </c:pt>
                <c:pt idx="7">
                  <c:v>2019-2020</c:v>
                </c:pt>
              </c:strCache>
            </c:strRef>
          </c:cat>
          <c:val>
            <c:numRef>
              <c:f>volume!$V$6:$AC$6</c:f>
              <c:numCache>
                <c:formatCode>0.0</c:formatCode>
                <c:ptCount val="8"/>
                <c:pt idx="0">
                  <c:v>10.355573491859575</c:v>
                </c:pt>
                <c:pt idx="1">
                  <c:v>6.6756629589263206</c:v>
                </c:pt>
                <c:pt idx="2">
                  <c:v>14.829892733567801</c:v>
                </c:pt>
                <c:pt idx="3">
                  <c:v>16.918572624009062</c:v>
                </c:pt>
                <c:pt idx="4">
                  <c:v>12.744994908462905</c:v>
                </c:pt>
                <c:pt idx="5">
                  <c:v>16.748425560701353</c:v>
                </c:pt>
                <c:pt idx="6">
                  <c:v>15.800823488186101</c:v>
                </c:pt>
                <c:pt idx="7">
                  <c:v>11.558309816645602</c:v>
                </c:pt>
              </c:numCache>
            </c:numRef>
          </c:val>
        </c:ser>
        <c:ser>
          <c:idx val="4"/>
          <c:order val="3"/>
          <c:tx>
            <c:strRef>
              <c:f>volume!$U$7</c:f>
              <c:strCache>
                <c:ptCount val="1"/>
                <c:pt idx="0">
                  <c:v>Zandmotor zuid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volume!$V$3:$AC$3</c:f>
              <c:strCache>
                <c:ptCount val="8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  <c:pt idx="5">
                  <c:v>2017-2018</c:v>
                </c:pt>
                <c:pt idx="6">
                  <c:v>2018-2019</c:v>
                </c:pt>
                <c:pt idx="7">
                  <c:v>2019-2020</c:v>
                </c:pt>
              </c:strCache>
            </c:strRef>
          </c:cat>
          <c:val>
            <c:numRef>
              <c:f>volume!$V$7:$AC$7</c:f>
              <c:numCache>
                <c:formatCode>0.0</c:formatCode>
                <c:ptCount val="8"/>
                <c:pt idx="0">
                  <c:v>13.429674760585655</c:v>
                </c:pt>
                <c:pt idx="1">
                  <c:v>6.6811638786014127</c:v>
                </c:pt>
                <c:pt idx="2">
                  <c:v>13.130857876216819</c:v>
                </c:pt>
                <c:pt idx="3">
                  <c:v>18.976779141233269</c:v>
                </c:pt>
                <c:pt idx="4">
                  <c:v>14.372847413805793</c:v>
                </c:pt>
                <c:pt idx="5">
                  <c:v>22.391220869694664</c:v>
                </c:pt>
                <c:pt idx="6">
                  <c:v>20.009137015523599</c:v>
                </c:pt>
                <c:pt idx="7">
                  <c:v>15.666882984727396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479360"/>
        <c:axId val="454294272"/>
      </c:barChart>
      <c:lineChart>
        <c:grouping val="standard"/>
        <c:varyColors val="0"/>
        <c:ser>
          <c:idx val="3"/>
          <c:order val="4"/>
          <c:tx>
            <c:strRef>
              <c:f>volume!$U$8</c:f>
              <c:strCache>
                <c:ptCount val="1"/>
                <c:pt idx="0">
                  <c:v>gemiddeld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volume!$V$3:$AC$3</c:f>
              <c:strCache>
                <c:ptCount val="8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  <c:pt idx="5">
                  <c:v>2017-2018</c:v>
                </c:pt>
                <c:pt idx="6">
                  <c:v>2018-2019</c:v>
                </c:pt>
                <c:pt idx="7">
                  <c:v>2019-2020</c:v>
                </c:pt>
              </c:strCache>
            </c:strRef>
          </c:cat>
          <c:val>
            <c:numRef>
              <c:f>volume!$V$8:$AC$8</c:f>
              <c:numCache>
                <c:formatCode>0.0</c:formatCode>
                <c:ptCount val="8"/>
                <c:pt idx="0">
                  <c:v>10.679199738910075</c:v>
                </c:pt>
                <c:pt idx="1">
                  <c:v>5.971993862380919</c:v>
                </c:pt>
                <c:pt idx="2">
                  <c:v>11.99601946817674</c:v>
                </c:pt>
                <c:pt idx="3">
                  <c:v>14.560214783144438</c:v>
                </c:pt>
                <c:pt idx="4">
                  <c:v>10.080665975062491</c:v>
                </c:pt>
                <c:pt idx="5">
                  <c:v>13.213029099882574</c:v>
                </c:pt>
                <c:pt idx="6">
                  <c:v>13.918621737179905</c:v>
                </c:pt>
                <c:pt idx="7">
                  <c:v>7.984977191746756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479360"/>
        <c:axId val="454294272"/>
      </c:lineChart>
      <c:catAx>
        <c:axId val="4544793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l-NL"/>
          </a:p>
        </c:txPr>
        <c:crossAx val="454294272"/>
        <c:crosses val="autoZero"/>
        <c:auto val="1"/>
        <c:lblAlgn val="ctr"/>
        <c:lblOffset val="100"/>
        <c:noMultiLvlLbl val="0"/>
      </c:catAx>
      <c:valAx>
        <c:axId val="4542942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volumeverandering (m</a:t>
                </a:r>
                <a:r>
                  <a:rPr lang="en-US" baseline="30000"/>
                  <a:t>3</a:t>
                </a:r>
                <a:r>
                  <a:rPr lang="en-US"/>
                  <a:t>/m.jaar)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454479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'3.0'!$C$16</c:f>
          <c:strCache>
            <c:ptCount val="1"/>
            <c:pt idx="0">
              <c:v>Deelgebied 3.0</c:v>
            </c:pt>
          </c:strCache>
        </c:strRef>
      </c:tx>
      <c:layout>
        <c:manualLayout>
          <c:xMode val="edge"/>
          <c:yMode val="edge"/>
          <c:x val="6.4351538101081018E-2"/>
          <c:y val="3.319501592663756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'3.0'!$A$18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'3.0'!$B$18:$K$18</c:f>
              <c:numCache>
                <c:formatCode>0.00</c:formatCode>
                <c:ptCount val="10"/>
                <c:pt idx="0">
                  <c:v>8.2000000000000007E-3</c:v>
                </c:pt>
                <c:pt idx="1">
                  <c:v>0</c:v>
                </c:pt>
                <c:pt idx="2">
                  <c:v>4.0000000000000001E-3</c:v>
                </c:pt>
                <c:pt idx="3">
                  <c:v>4.6800000000000001E-2</c:v>
                </c:pt>
                <c:pt idx="4">
                  <c:v>6.4000000000000003E-3</c:v>
                </c:pt>
                <c:pt idx="5">
                  <c:v>6.1199999999999997E-2</c:v>
                </c:pt>
                <c:pt idx="6">
                  <c:v>1.4E-2</c:v>
                </c:pt>
                <c:pt idx="7">
                  <c:v>0.13400000000000001</c:v>
                </c:pt>
                <c:pt idx="8">
                  <c:v>3.32E-2</c:v>
                </c:pt>
                <c:pt idx="9">
                  <c:v>8.0000000000000004E-4</c:v>
                </c:pt>
              </c:numCache>
            </c:numRef>
          </c:val>
        </c:ser>
        <c:ser>
          <c:idx val="3"/>
          <c:order val="1"/>
          <c:tx>
            <c:strRef>
              <c:f>'3.0'!$A$19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'3.0'!$B$19:$K$19</c:f>
              <c:numCache>
                <c:formatCode>0.00</c:formatCode>
                <c:ptCount val="10"/>
                <c:pt idx="0">
                  <c:v>2.1700000000000001E-2</c:v>
                </c:pt>
                <c:pt idx="1">
                  <c:v>4.4000000000000003E-3</c:v>
                </c:pt>
                <c:pt idx="2">
                  <c:v>8.0000000000000002E-3</c:v>
                </c:pt>
                <c:pt idx="3">
                  <c:v>2.0400000000000001E-2</c:v>
                </c:pt>
                <c:pt idx="4">
                  <c:v>1.04E-2</c:v>
                </c:pt>
                <c:pt idx="5">
                  <c:v>1.0800000000000001E-2</c:v>
                </c:pt>
                <c:pt idx="6">
                  <c:v>1.04E-2</c:v>
                </c:pt>
                <c:pt idx="7">
                  <c:v>4.6800000000000001E-2</c:v>
                </c:pt>
                <c:pt idx="8">
                  <c:v>6.7999999999999996E-3</c:v>
                </c:pt>
                <c:pt idx="9">
                  <c:v>2.8E-3</c:v>
                </c:pt>
              </c:numCache>
            </c:numRef>
          </c:val>
        </c:ser>
        <c:ser>
          <c:idx val="0"/>
          <c:order val="2"/>
          <c:tx>
            <c:strRef>
              <c:f>'3.0'!$A$20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'3.0'!$B$20:$K$20</c:f>
              <c:numCache>
                <c:formatCode>0.00</c:formatCode>
                <c:ptCount val="10"/>
                <c:pt idx="0">
                  <c:v>9.0300000000000005E-2</c:v>
                </c:pt>
                <c:pt idx="1">
                  <c:v>2.3199999999999998E-2</c:v>
                </c:pt>
                <c:pt idx="2">
                  <c:v>4.36E-2</c:v>
                </c:pt>
                <c:pt idx="3">
                  <c:v>4.8399999999999999E-2</c:v>
                </c:pt>
                <c:pt idx="4">
                  <c:v>6.2399999999999997E-2</c:v>
                </c:pt>
                <c:pt idx="5">
                  <c:v>2.12E-2</c:v>
                </c:pt>
                <c:pt idx="6">
                  <c:v>2.92E-2</c:v>
                </c:pt>
                <c:pt idx="7">
                  <c:v>0.29759999999999998</c:v>
                </c:pt>
                <c:pt idx="8">
                  <c:v>2.8000000000000001E-2</c:v>
                </c:pt>
                <c:pt idx="9">
                  <c:v>1.4E-2</c:v>
                </c:pt>
              </c:numCache>
            </c:numRef>
          </c:val>
        </c:ser>
        <c:ser>
          <c:idx val="1"/>
          <c:order val="3"/>
          <c:tx>
            <c:strRef>
              <c:f>'3.0'!$A$21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'3.0'!$B$21:$K$21</c:f>
              <c:numCache>
                <c:formatCode>0.00</c:formatCode>
                <c:ptCount val="10"/>
                <c:pt idx="0">
                  <c:v>0.46600000000000003</c:v>
                </c:pt>
                <c:pt idx="1">
                  <c:v>0.49280000000000002</c:v>
                </c:pt>
                <c:pt idx="2">
                  <c:v>0.496</c:v>
                </c:pt>
                <c:pt idx="3">
                  <c:v>0.36840000000000001</c:v>
                </c:pt>
                <c:pt idx="4">
                  <c:v>0.53120000000000001</c:v>
                </c:pt>
                <c:pt idx="5">
                  <c:v>0.2</c:v>
                </c:pt>
                <c:pt idx="6">
                  <c:v>0.19320000000000001</c:v>
                </c:pt>
                <c:pt idx="7">
                  <c:v>3.0495999999999999</c:v>
                </c:pt>
                <c:pt idx="8">
                  <c:v>9.3600000000000003E-2</c:v>
                </c:pt>
                <c:pt idx="9">
                  <c:v>0.26319999999999999</c:v>
                </c:pt>
              </c:numCache>
            </c:numRef>
          </c:val>
        </c:ser>
        <c:ser>
          <c:idx val="4"/>
          <c:order val="4"/>
          <c:tx>
            <c:strRef>
              <c:f>'3.0'!$A$22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'3.0'!$B$22:$K$22</c:f>
              <c:numCache>
                <c:formatCode>0.00</c:formatCode>
                <c:ptCount val="10"/>
                <c:pt idx="0">
                  <c:v>2.5240999999999998</c:v>
                </c:pt>
                <c:pt idx="1">
                  <c:v>4.6188000000000002</c:v>
                </c:pt>
                <c:pt idx="2">
                  <c:v>2.9363999999999999</c:v>
                </c:pt>
                <c:pt idx="3">
                  <c:v>2.0956000000000001</c:v>
                </c:pt>
                <c:pt idx="4">
                  <c:v>2.7664</c:v>
                </c:pt>
                <c:pt idx="5">
                  <c:v>1.6596</c:v>
                </c:pt>
                <c:pt idx="6">
                  <c:v>0.998</c:v>
                </c:pt>
                <c:pt idx="7">
                  <c:v>6.8760000000000003</c:v>
                </c:pt>
                <c:pt idx="8">
                  <c:v>0.53120000000000001</c:v>
                </c:pt>
                <c:pt idx="9">
                  <c:v>3.7155999999999998</c:v>
                </c:pt>
              </c:numCache>
            </c:numRef>
          </c:val>
        </c:ser>
        <c:ser>
          <c:idx val="5"/>
          <c:order val="5"/>
          <c:tx>
            <c:strRef>
              <c:f>'3.0'!$A$23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'3.0'!$B$23:$K$23</c:f>
              <c:numCache>
                <c:formatCode>0.00</c:formatCode>
                <c:ptCount val="10"/>
                <c:pt idx="0">
                  <c:v>5.7754000000000003</c:v>
                </c:pt>
                <c:pt idx="1">
                  <c:v>6.9555999999999996</c:v>
                </c:pt>
                <c:pt idx="2">
                  <c:v>4.6471999999999998</c:v>
                </c:pt>
                <c:pt idx="3">
                  <c:v>5.5</c:v>
                </c:pt>
                <c:pt idx="4">
                  <c:v>5.2675999999999998</c:v>
                </c:pt>
                <c:pt idx="5">
                  <c:v>4.6059999999999999</c:v>
                </c:pt>
                <c:pt idx="6">
                  <c:v>1.8504</c:v>
                </c:pt>
                <c:pt idx="7">
                  <c:v>7.4851999999999999</c:v>
                </c:pt>
                <c:pt idx="8">
                  <c:v>1.6648000000000001</c:v>
                </c:pt>
                <c:pt idx="9">
                  <c:v>11.9808</c:v>
                </c:pt>
              </c:numCache>
            </c:numRef>
          </c:val>
        </c:ser>
        <c:ser>
          <c:idx val="6"/>
          <c:order val="6"/>
          <c:tx>
            <c:strRef>
              <c:f>'3.0'!$A$24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'3.0'!$B$24:$K$24</c:f>
              <c:numCache>
                <c:formatCode>0.00</c:formatCode>
                <c:ptCount val="10"/>
                <c:pt idx="0">
                  <c:v>11.7362</c:v>
                </c:pt>
                <c:pt idx="1">
                  <c:v>4.6288</c:v>
                </c:pt>
                <c:pt idx="2">
                  <c:v>7.1420000000000003</c:v>
                </c:pt>
                <c:pt idx="3">
                  <c:v>12.318</c:v>
                </c:pt>
                <c:pt idx="4">
                  <c:v>12.2156</c:v>
                </c:pt>
                <c:pt idx="5">
                  <c:v>13.02</c:v>
                </c:pt>
                <c:pt idx="6">
                  <c:v>7.6036000000000001</c:v>
                </c:pt>
                <c:pt idx="7">
                  <c:v>7.9580000000000002</c:v>
                </c:pt>
                <c:pt idx="8">
                  <c:v>11.09</c:v>
                </c:pt>
                <c:pt idx="9">
                  <c:v>9.0079999999999991</c:v>
                </c:pt>
              </c:numCache>
            </c:numRef>
          </c:val>
        </c:ser>
        <c:ser>
          <c:idx val="7"/>
          <c:order val="7"/>
          <c:tx>
            <c:strRef>
              <c:f>'3.0'!$A$25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'3.0'!$B$25:$K$25</c:f>
              <c:numCache>
                <c:formatCode>0.00</c:formatCode>
                <c:ptCount val="10"/>
                <c:pt idx="0">
                  <c:v>4.0967000000000002</c:v>
                </c:pt>
                <c:pt idx="1">
                  <c:v>4.0552000000000001</c:v>
                </c:pt>
                <c:pt idx="2">
                  <c:v>6.1336000000000004</c:v>
                </c:pt>
                <c:pt idx="3">
                  <c:v>4.5688000000000004</c:v>
                </c:pt>
                <c:pt idx="4">
                  <c:v>4.6516000000000002</c:v>
                </c:pt>
                <c:pt idx="5">
                  <c:v>5.2439999999999998</c:v>
                </c:pt>
                <c:pt idx="6">
                  <c:v>10.435600000000001</c:v>
                </c:pt>
                <c:pt idx="7">
                  <c:v>1.4088000000000001</c:v>
                </c:pt>
                <c:pt idx="8">
                  <c:v>10.022</c:v>
                </c:pt>
                <c:pt idx="9">
                  <c:v>1.9056</c:v>
                </c:pt>
              </c:numCache>
            </c:numRef>
          </c:val>
        </c:ser>
        <c:ser>
          <c:idx val="8"/>
          <c:order val="8"/>
          <c:tx>
            <c:strRef>
              <c:f>'3.0'!$A$26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'3.0'!$B$26:$K$26</c:f>
              <c:numCache>
                <c:formatCode>0.00</c:formatCode>
                <c:ptCount val="10"/>
                <c:pt idx="0">
                  <c:v>0.8347</c:v>
                </c:pt>
                <c:pt idx="1">
                  <c:v>4.4984000000000002</c:v>
                </c:pt>
                <c:pt idx="2">
                  <c:v>4.8872</c:v>
                </c:pt>
                <c:pt idx="3">
                  <c:v>2.2271999999999998</c:v>
                </c:pt>
                <c:pt idx="4">
                  <c:v>1.7827999999999999</c:v>
                </c:pt>
                <c:pt idx="5">
                  <c:v>2.2764000000000002</c:v>
                </c:pt>
                <c:pt idx="6">
                  <c:v>5.28</c:v>
                </c:pt>
                <c:pt idx="7">
                  <c:v>0.2072</c:v>
                </c:pt>
                <c:pt idx="8">
                  <c:v>3.6736</c:v>
                </c:pt>
                <c:pt idx="9">
                  <c:v>0.58799999999999997</c:v>
                </c:pt>
              </c:numCache>
            </c:numRef>
          </c:val>
        </c:ser>
        <c:ser>
          <c:idx val="9"/>
          <c:order val="9"/>
          <c:tx>
            <c:strRef>
              <c:f>'3.0'!$A$27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'3.0'!$B$27:$K$27</c:f>
              <c:numCache>
                <c:formatCode>0.00</c:formatCode>
                <c:ptCount val="10"/>
                <c:pt idx="0">
                  <c:v>0.20960000000000001</c:v>
                </c:pt>
                <c:pt idx="1">
                  <c:v>1.7403999999999999</c:v>
                </c:pt>
                <c:pt idx="2">
                  <c:v>1.1164000000000001</c:v>
                </c:pt>
                <c:pt idx="3">
                  <c:v>0.28760000000000002</c:v>
                </c:pt>
                <c:pt idx="4">
                  <c:v>0.216</c:v>
                </c:pt>
                <c:pt idx="5">
                  <c:v>0.3876</c:v>
                </c:pt>
                <c:pt idx="6">
                  <c:v>0.97360000000000002</c:v>
                </c:pt>
                <c:pt idx="7">
                  <c:v>4.8800000000000003E-2</c:v>
                </c:pt>
                <c:pt idx="8">
                  <c:v>0.3392</c:v>
                </c:pt>
                <c:pt idx="9">
                  <c:v>7.1199999999999999E-2</c:v>
                </c:pt>
              </c:numCache>
            </c:numRef>
          </c:val>
        </c:ser>
        <c:ser>
          <c:idx val="10"/>
          <c:order val="10"/>
          <c:tx>
            <c:strRef>
              <c:f>'3.0'!$A$28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'3.0'!$B$28:$K$28</c:f>
              <c:numCache>
                <c:formatCode>0.00</c:formatCode>
                <c:ptCount val="10"/>
                <c:pt idx="0">
                  <c:v>5.3600000000000002E-2</c:v>
                </c:pt>
                <c:pt idx="1">
                  <c:v>0.31440000000000001</c:v>
                </c:pt>
                <c:pt idx="2">
                  <c:v>0.1072</c:v>
                </c:pt>
                <c:pt idx="3">
                  <c:v>0.03</c:v>
                </c:pt>
                <c:pt idx="4">
                  <c:v>2.64E-2</c:v>
                </c:pt>
                <c:pt idx="5">
                  <c:v>4.7600000000000003E-2</c:v>
                </c:pt>
                <c:pt idx="6">
                  <c:v>7.8799999999999995E-2</c:v>
                </c:pt>
                <c:pt idx="7">
                  <c:v>1.12E-2</c:v>
                </c:pt>
                <c:pt idx="8">
                  <c:v>3.32E-2</c:v>
                </c:pt>
                <c:pt idx="9">
                  <c:v>5.1999999999999998E-3</c:v>
                </c:pt>
              </c:numCache>
            </c:numRef>
          </c:val>
        </c:ser>
        <c:ser>
          <c:idx val="11"/>
          <c:order val="11"/>
          <c:tx>
            <c:strRef>
              <c:f>'3.0'!$A$29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'3.0'!$B$29:$K$29</c:f>
              <c:numCache>
                <c:formatCode>0.00</c:formatCode>
                <c:ptCount val="10"/>
                <c:pt idx="0">
                  <c:v>2.2200000000000001E-2</c:v>
                </c:pt>
                <c:pt idx="1">
                  <c:v>0.1056</c:v>
                </c:pt>
                <c:pt idx="2">
                  <c:v>1.9599999999999999E-2</c:v>
                </c:pt>
                <c:pt idx="3">
                  <c:v>1.04E-2</c:v>
                </c:pt>
                <c:pt idx="4">
                  <c:v>9.5999999999999992E-3</c:v>
                </c:pt>
                <c:pt idx="5">
                  <c:v>1.6799999999999999E-2</c:v>
                </c:pt>
                <c:pt idx="6">
                  <c:v>2.24E-2</c:v>
                </c:pt>
                <c:pt idx="7">
                  <c:v>3.5999999999999999E-3</c:v>
                </c:pt>
                <c:pt idx="8">
                  <c:v>1.4E-2</c:v>
                </c:pt>
                <c:pt idx="9">
                  <c:v>3.5999999999999999E-3</c:v>
                </c:pt>
              </c:numCache>
            </c:numRef>
          </c:val>
        </c:ser>
        <c:ser>
          <c:idx val="12"/>
          <c:order val="12"/>
          <c:tx>
            <c:strRef>
              <c:f>'3.0'!$A$30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'3.0'!$B$30:$K$30</c:f>
              <c:numCache>
                <c:formatCode>0.00</c:formatCode>
                <c:ptCount val="10"/>
                <c:pt idx="0">
                  <c:v>5.5500000000000001E-2</c:v>
                </c:pt>
                <c:pt idx="1">
                  <c:v>0.1216</c:v>
                </c:pt>
                <c:pt idx="2">
                  <c:v>1.7999999999999999E-2</c:v>
                </c:pt>
                <c:pt idx="3">
                  <c:v>3.7600000000000001E-2</c:v>
                </c:pt>
                <c:pt idx="4">
                  <c:v>1.2800000000000001E-2</c:v>
                </c:pt>
                <c:pt idx="5">
                  <c:v>8.0000000000000002E-3</c:v>
                </c:pt>
                <c:pt idx="6">
                  <c:v>7.0000000000000007E-2</c:v>
                </c:pt>
                <c:pt idx="7">
                  <c:v>3.2000000000000001E-2</c:v>
                </c:pt>
                <c:pt idx="8">
                  <c:v>2.9600000000000001E-2</c:v>
                </c:pt>
                <c:pt idx="9">
                  <c:v>4.0000000000000002E-4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050240"/>
        <c:axId val="454993024"/>
      </c:barChart>
      <c:lineChart>
        <c:grouping val="standard"/>
        <c:varyColors val="0"/>
        <c:ser>
          <c:idx val="13"/>
          <c:order val="13"/>
          <c:tx>
            <c:strRef>
              <c:f>'3.0'!$A$31</c:f>
              <c:strCache>
                <c:ptCount val="1"/>
                <c:pt idx="0">
                  <c:v>gemiddelde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'3.0'!$B$31:$K$31</c:f>
              <c:numCache>
                <c:formatCode>0.00</c:formatCode>
                <c:ptCount val="10"/>
                <c:pt idx="0">
                  <c:v>-9.2124491198799993E-3</c:v>
                </c:pt>
                <c:pt idx="1">
                  <c:v>2.8114126245499999E-2</c:v>
                </c:pt>
                <c:pt idx="2">
                  <c:v>2.49687280948E-2</c:v>
                </c:pt>
                <c:pt idx="3">
                  <c:v>-4.6254776050800002E-3</c:v>
                </c:pt>
                <c:pt idx="4">
                  <c:v>-1.08071251799E-2</c:v>
                </c:pt>
                <c:pt idx="5">
                  <c:v>2.36335812627E-3</c:v>
                </c:pt>
                <c:pt idx="6">
                  <c:v>6.1712214755000001E-2</c:v>
                </c:pt>
                <c:pt idx="7">
                  <c:v>-0.107991239153</c:v>
                </c:pt>
                <c:pt idx="8">
                  <c:v>3.9056388445E-2</c:v>
                </c:pt>
                <c:pt idx="9">
                  <c:v>-4.1872013908499997E-2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051264"/>
        <c:axId val="454993600"/>
      </c:lineChart>
      <c:catAx>
        <c:axId val="45505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4993024"/>
        <c:crosses val="autoZero"/>
        <c:auto val="1"/>
        <c:lblAlgn val="ctr"/>
        <c:lblOffset val="100"/>
        <c:noMultiLvlLbl val="0"/>
      </c:catAx>
      <c:valAx>
        <c:axId val="454993024"/>
        <c:scaling>
          <c:orientation val="minMax"/>
        </c:scaling>
        <c:delete val="0"/>
        <c:axPos val="l"/>
        <c:majorGridlines/>
        <c:title>
          <c:tx>
            <c:strRef>
              <c:f>'3.0'!$A$16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5050240"/>
        <c:crosses val="autoZero"/>
        <c:crossBetween val="between"/>
      </c:valAx>
      <c:valAx>
        <c:axId val="45499360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1" i="0" baseline="0">
                    <a:effectLst/>
                  </a:rPr>
                  <a:t>gemiddelde hoogteverandering deelgebied (m)</a:t>
                </a:r>
                <a:endParaRPr lang="nl-NL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55051264"/>
        <c:crosses val="max"/>
        <c:crossBetween val="between"/>
      </c:valAx>
      <c:catAx>
        <c:axId val="455051264"/>
        <c:scaling>
          <c:orientation val="minMax"/>
        </c:scaling>
        <c:delete val="1"/>
        <c:axPos val="b"/>
        <c:majorTickMark val="out"/>
        <c:minorTickMark val="none"/>
        <c:tickLblPos val="nextTo"/>
        <c:crossAx val="45499360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'3.1'!$C$16</c:f>
          <c:strCache>
            <c:ptCount val="1"/>
            <c:pt idx="0">
              <c:v>Deelgebied 3.1</c:v>
            </c:pt>
          </c:strCache>
        </c:strRef>
      </c:tx>
      <c:layout>
        <c:manualLayout>
          <c:xMode val="edge"/>
          <c:yMode val="edge"/>
          <c:x val="6.4351538101081018E-2"/>
          <c:y val="3.6883351029597292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'3.1'!$A$18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'3.1'!$B$18:$K$18</c:f>
              <c:numCache>
                <c:formatCode>0.00</c:formatCode>
                <c:ptCount val="10"/>
                <c:pt idx="0">
                  <c:v>8.0000000000000004E-4</c:v>
                </c:pt>
                <c:pt idx="1">
                  <c:v>0</c:v>
                </c:pt>
                <c:pt idx="2">
                  <c:v>0</c:v>
                </c:pt>
                <c:pt idx="3">
                  <c:v>3.5999999999999999E-3</c:v>
                </c:pt>
                <c:pt idx="4">
                  <c:v>0</c:v>
                </c:pt>
                <c:pt idx="5">
                  <c:v>1.04E-2</c:v>
                </c:pt>
                <c:pt idx="6">
                  <c:v>4.0000000000000002E-4</c:v>
                </c:pt>
                <c:pt idx="7">
                  <c:v>4.0000000000000002E-4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'3.1'!$A$19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'3.1'!$B$19:$K$19</c:f>
              <c:numCache>
                <c:formatCode>0.00</c:formatCode>
                <c:ptCount val="10"/>
                <c:pt idx="0">
                  <c:v>2.5999999999999999E-3</c:v>
                </c:pt>
                <c:pt idx="1">
                  <c:v>4.0000000000000001E-3</c:v>
                </c:pt>
                <c:pt idx="2">
                  <c:v>8.0000000000000004E-4</c:v>
                </c:pt>
                <c:pt idx="3">
                  <c:v>8.8000000000000005E-3</c:v>
                </c:pt>
                <c:pt idx="4">
                  <c:v>2E-3</c:v>
                </c:pt>
                <c:pt idx="5">
                  <c:v>4.4000000000000003E-3</c:v>
                </c:pt>
                <c:pt idx="6">
                  <c:v>1.1999999999999999E-3</c:v>
                </c:pt>
                <c:pt idx="7">
                  <c:v>4.0000000000000001E-3</c:v>
                </c:pt>
                <c:pt idx="8">
                  <c:v>8.0000000000000004E-4</c:v>
                </c:pt>
                <c:pt idx="9">
                  <c:v>0</c:v>
                </c:pt>
              </c:numCache>
            </c:numRef>
          </c:val>
        </c:ser>
        <c:ser>
          <c:idx val="0"/>
          <c:order val="2"/>
          <c:tx>
            <c:strRef>
              <c:f>'3.1'!$A$20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'3.1'!$B$20:$K$20</c:f>
              <c:numCache>
                <c:formatCode>0.00</c:formatCode>
                <c:ptCount val="10"/>
                <c:pt idx="0">
                  <c:v>1.8499999999999999E-2</c:v>
                </c:pt>
                <c:pt idx="1">
                  <c:v>3.9600000000000003E-2</c:v>
                </c:pt>
                <c:pt idx="2">
                  <c:v>2.12E-2</c:v>
                </c:pt>
                <c:pt idx="3">
                  <c:v>9.3600000000000003E-2</c:v>
                </c:pt>
                <c:pt idx="4">
                  <c:v>4.4000000000000003E-3</c:v>
                </c:pt>
                <c:pt idx="5">
                  <c:v>1.12E-2</c:v>
                </c:pt>
                <c:pt idx="6">
                  <c:v>7.6E-3</c:v>
                </c:pt>
                <c:pt idx="7">
                  <c:v>6.7199999999999996E-2</c:v>
                </c:pt>
                <c:pt idx="8">
                  <c:v>5.5999999999999999E-3</c:v>
                </c:pt>
                <c:pt idx="9">
                  <c:v>1.6000000000000001E-3</c:v>
                </c:pt>
              </c:numCache>
            </c:numRef>
          </c:val>
        </c:ser>
        <c:ser>
          <c:idx val="1"/>
          <c:order val="3"/>
          <c:tx>
            <c:strRef>
              <c:f>'3.1'!$A$21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'3.1'!$B$21:$K$21</c:f>
              <c:numCache>
                <c:formatCode>0.00</c:formatCode>
                <c:ptCount val="10"/>
                <c:pt idx="0">
                  <c:v>0.31159999999999999</c:v>
                </c:pt>
                <c:pt idx="1">
                  <c:v>0.46839999999999998</c:v>
                </c:pt>
                <c:pt idx="2">
                  <c:v>0.3972</c:v>
                </c:pt>
                <c:pt idx="3">
                  <c:v>0.69</c:v>
                </c:pt>
                <c:pt idx="4">
                  <c:v>0.124</c:v>
                </c:pt>
                <c:pt idx="5">
                  <c:v>9.8799999999999999E-2</c:v>
                </c:pt>
                <c:pt idx="6">
                  <c:v>7.8399999999999997E-2</c:v>
                </c:pt>
                <c:pt idx="7">
                  <c:v>0.98</c:v>
                </c:pt>
                <c:pt idx="8">
                  <c:v>6.2799999999999995E-2</c:v>
                </c:pt>
                <c:pt idx="9">
                  <c:v>5.9200000000000003E-2</c:v>
                </c:pt>
              </c:numCache>
            </c:numRef>
          </c:val>
        </c:ser>
        <c:ser>
          <c:idx val="4"/>
          <c:order val="4"/>
          <c:tx>
            <c:strRef>
              <c:f>'3.1'!$A$22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'3.1'!$B$22:$K$22</c:f>
              <c:numCache>
                <c:formatCode>0.00</c:formatCode>
                <c:ptCount val="10"/>
                <c:pt idx="0">
                  <c:v>1.9469000000000001</c:v>
                </c:pt>
                <c:pt idx="1">
                  <c:v>3.7724000000000002</c:v>
                </c:pt>
                <c:pt idx="2">
                  <c:v>1.9648000000000001</c:v>
                </c:pt>
                <c:pt idx="3">
                  <c:v>1.8291999999999999</c:v>
                </c:pt>
                <c:pt idx="4">
                  <c:v>1.1164000000000001</c:v>
                </c:pt>
                <c:pt idx="5">
                  <c:v>0.98040000000000005</c:v>
                </c:pt>
                <c:pt idx="6">
                  <c:v>0.35720000000000002</c:v>
                </c:pt>
                <c:pt idx="7">
                  <c:v>3.4108000000000001</c:v>
                </c:pt>
                <c:pt idx="8">
                  <c:v>0.4168</c:v>
                </c:pt>
                <c:pt idx="9">
                  <c:v>0.86919999999999997</c:v>
                </c:pt>
              </c:numCache>
            </c:numRef>
          </c:val>
        </c:ser>
        <c:ser>
          <c:idx val="5"/>
          <c:order val="5"/>
          <c:tx>
            <c:strRef>
              <c:f>'3.1'!$A$23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'3.1'!$B$23:$K$23</c:f>
              <c:numCache>
                <c:formatCode>0.00</c:formatCode>
                <c:ptCount val="10"/>
                <c:pt idx="0">
                  <c:v>3.3249</c:v>
                </c:pt>
                <c:pt idx="1">
                  <c:v>4.7460000000000004</c:v>
                </c:pt>
                <c:pt idx="2">
                  <c:v>3.3496000000000001</c:v>
                </c:pt>
                <c:pt idx="3">
                  <c:v>4.1836000000000002</c:v>
                </c:pt>
                <c:pt idx="4">
                  <c:v>3.2871999999999999</c:v>
                </c:pt>
                <c:pt idx="5">
                  <c:v>4.2172000000000001</c:v>
                </c:pt>
                <c:pt idx="6">
                  <c:v>0.77359999999999995</c:v>
                </c:pt>
                <c:pt idx="7">
                  <c:v>5.4176000000000002</c:v>
                </c:pt>
                <c:pt idx="8">
                  <c:v>1.3692</c:v>
                </c:pt>
                <c:pt idx="9">
                  <c:v>4.3879999999999999</c:v>
                </c:pt>
              </c:numCache>
            </c:numRef>
          </c:val>
        </c:ser>
        <c:ser>
          <c:idx val="6"/>
          <c:order val="6"/>
          <c:tx>
            <c:strRef>
              <c:f>'3.1'!$A$24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'3.1'!$B$24:$K$24</c:f>
              <c:numCache>
                <c:formatCode>0.00</c:formatCode>
                <c:ptCount val="10"/>
                <c:pt idx="0">
                  <c:v>5.5651999999999999</c:v>
                </c:pt>
                <c:pt idx="1">
                  <c:v>3.0135999999999998</c:v>
                </c:pt>
                <c:pt idx="2">
                  <c:v>4.8852000000000002</c:v>
                </c:pt>
                <c:pt idx="3">
                  <c:v>7.3395999999999999</c:v>
                </c:pt>
                <c:pt idx="4">
                  <c:v>9.1004000000000005</c:v>
                </c:pt>
                <c:pt idx="5">
                  <c:v>9.2555999999999994</c:v>
                </c:pt>
                <c:pt idx="6">
                  <c:v>3.8664000000000001</c:v>
                </c:pt>
                <c:pt idx="7">
                  <c:v>5.8419999999999996</c:v>
                </c:pt>
                <c:pt idx="8">
                  <c:v>6.6083999999999996</c:v>
                </c:pt>
                <c:pt idx="9">
                  <c:v>8.4291999999999998</c:v>
                </c:pt>
              </c:numCache>
            </c:numRef>
          </c:val>
        </c:ser>
        <c:ser>
          <c:idx val="7"/>
          <c:order val="7"/>
          <c:tx>
            <c:strRef>
              <c:f>'3.1'!$A$25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'3.1'!$B$25:$K$25</c:f>
              <c:numCache>
                <c:formatCode>0.00</c:formatCode>
                <c:ptCount val="10"/>
                <c:pt idx="0">
                  <c:v>3.3883000000000001</c:v>
                </c:pt>
                <c:pt idx="1">
                  <c:v>2.3035999999999999</c:v>
                </c:pt>
                <c:pt idx="2">
                  <c:v>3.7427999999999999</c:v>
                </c:pt>
                <c:pt idx="3">
                  <c:v>2.2376</c:v>
                </c:pt>
                <c:pt idx="4">
                  <c:v>2.9436</c:v>
                </c:pt>
                <c:pt idx="5">
                  <c:v>2.1059999999999999</c:v>
                </c:pt>
                <c:pt idx="6">
                  <c:v>8.6823999999999995</c:v>
                </c:pt>
                <c:pt idx="7">
                  <c:v>1.4363999999999999</c:v>
                </c:pt>
                <c:pt idx="8">
                  <c:v>6.3628</c:v>
                </c:pt>
                <c:pt idx="9">
                  <c:v>2.8</c:v>
                </c:pt>
              </c:numCache>
            </c:numRef>
          </c:val>
        </c:ser>
        <c:ser>
          <c:idx val="8"/>
          <c:order val="8"/>
          <c:tx>
            <c:strRef>
              <c:f>'3.1'!$A$26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'3.1'!$B$26:$K$26</c:f>
              <c:numCache>
                <c:formatCode>0.00</c:formatCode>
                <c:ptCount val="10"/>
                <c:pt idx="0">
                  <c:v>1.1693</c:v>
                </c:pt>
                <c:pt idx="1">
                  <c:v>2.2791999999999999</c:v>
                </c:pt>
                <c:pt idx="2">
                  <c:v>2.5032000000000001</c:v>
                </c:pt>
                <c:pt idx="3">
                  <c:v>0.87919999999999998</c:v>
                </c:pt>
                <c:pt idx="4">
                  <c:v>0.72440000000000004</c:v>
                </c:pt>
                <c:pt idx="5">
                  <c:v>0.61480000000000001</c:v>
                </c:pt>
                <c:pt idx="6">
                  <c:v>3.2584</c:v>
                </c:pt>
                <c:pt idx="7">
                  <c:v>0.1812</c:v>
                </c:pt>
                <c:pt idx="8">
                  <c:v>2.35</c:v>
                </c:pt>
                <c:pt idx="9">
                  <c:v>0.76959999999999995</c:v>
                </c:pt>
              </c:numCache>
            </c:numRef>
          </c:val>
        </c:ser>
        <c:ser>
          <c:idx val="9"/>
          <c:order val="9"/>
          <c:tx>
            <c:strRef>
              <c:f>'3.1'!$A$27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'3.1'!$B$27:$K$27</c:f>
              <c:numCache>
                <c:formatCode>0.00</c:formatCode>
                <c:ptCount val="10"/>
                <c:pt idx="0">
                  <c:v>0.62390000000000001</c:v>
                </c:pt>
                <c:pt idx="1">
                  <c:v>0.68440000000000001</c:v>
                </c:pt>
                <c:pt idx="2">
                  <c:v>0.47960000000000003</c:v>
                </c:pt>
                <c:pt idx="3">
                  <c:v>9.6000000000000002E-2</c:v>
                </c:pt>
                <c:pt idx="4">
                  <c:v>6.1600000000000002E-2</c:v>
                </c:pt>
                <c:pt idx="5">
                  <c:v>6.6000000000000003E-2</c:v>
                </c:pt>
                <c:pt idx="6">
                  <c:v>0.30159999999999998</c:v>
                </c:pt>
                <c:pt idx="7">
                  <c:v>2.4E-2</c:v>
                </c:pt>
                <c:pt idx="8">
                  <c:v>0.1888</c:v>
                </c:pt>
                <c:pt idx="9">
                  <c:v>5.2400000000000002E-2</c:v>
                </c:pt>
              </c:numCache>
            </c:numRef>
          </c:val>
        </c:ser>
        <c:ser>
          <c:idx val="10"/>
          <c:order val="10"/>
          <c:tx>
            <c:strRef>
              <c:f>'3.1'!$A$28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'3.1'!$B$28:$K$28</c:f>
              <c:numCache>
                <c:formatCode>0.00</c:formatCode>
                <c:ptCount val="10"/>
                <c:pt idx="0">
                  <c:v>0.15310000000000001</c:v>
                </c:pt>
                <c:pt idx="1">
                  <c:v>5.0799999999999998E-2</c:v>
                </c:pt>
                <c:pt idx="2">
                  <c:v>2.2800000000000001E-2</c:v>
                </c:pt>
                <c:pt idx="3">
                  <c:v>8.0000000000000002E-3</c:v>
                </c:pt>
                <c:pt idx="4">
                  <c:v>4.7999999999999996E-3</c:v>
                </c:pt>
                <c:pt idx="5">
                  <c:v>4.7999999999999996E-3</c:v>
                </c:pt>
                <c:pt idx="6">
                  <c:v>2.52E-2</c:v>
                </c:pt>
                <c:pt idx="7">
                  <c:v>5.5999999999999999E-3</c:v>
                </c:pt>
                <c:pt idx="8">
                  <c:v>4.0000000000000001E-3</c:v>
                </c:pt>
                <c:pt idx="9">
                  <c:v>8.0000000000000004E-4</c:v>
                </c:pt>
              </c:numCache>
            </c:numRef>
          </c:val>
        </c:ser>
        <c:ser>
          <c:idx val="11"/>
          <c:order val="11"/>
          <c:tx>
            <c:strRef>
              <c:f>'3.1'!$A$29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'3.1'!$B$29:$K$29</c:f>
              <c:numCache>
                <c:formatCode>0.00</c:formatCode>
                <c:ptCount val="10"/>
                <c:pt idx="0">
                  <c:v>5.2999999999999999E-2</c:v>
                </c:pt>
                <c:pt idx="1">
                  <c:v>6.7999999999999996E-3</c:v>
                </c:pt>
                <c:pt idx="2">
                  <c:v>2.8E-3</c:v>
                </c:pt>
                <c:pt idx="3">
                  <c:v>4.0000000000000002E-4</c:v>
                </c:pt>
                <c:pt idx="4">
                  <c:v>8.0000000000000004E-4</c:v>
                </c:pt>
                <c:pt idx="5">
                  <c:v>0</c:v>
                </c:pt>
                <c:pt idx="6">
                  <c:v>6.7999999999999996E-3</c:v>
                </c:pt>
                <c:pt idx="7">
                  <c:v>8.0000000000000004E-4</c:v>
                </c:pt>
                <c:pt idx="8">
                  <c:v>8.0000000000000004E-4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'3.1'!$A$30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'3.1'!$B$30:$K$30</c:f>
              <c:numCache>
                <c:formatCode>0.00</c:formatCode>
                <c:ptCount val="10"/>
                <c:pt idx="0">
                  <c:v>0.1905</c:v>
                </c:pt>
                <c:pt idx="1">
                  <c:v>1.1999999999999999E-3</c:v>
                </c:pt>
                <c:pt idx="2">
                  <c:v>0</c:v>
                </c:pt>
                <c:pt idx="3">
                  <c:v>4.0000000000000002E-4</c:v>
                </c:pt>
                <c:pt idx="4">
                  <c:v>4.0000000000000002E-4</c:v>
                </c:pt>
                <c:pt idx="5">
                  <c:v>4.0000000000000002E-4</c:v>
                </c:pt>
                <c:pt idx="6">
                  <c:v>1.0800000000000001E-2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162368"/>
        <c:axId val="454997056"/>
      </c:barChart>
      <c:lineChart>
        <c:grouping val="standard"/>
        <c:varyColors val="0"/>
        <c:ser>
          <c:idx val="13"/>
          <c:order val="13"/>
          <c:tx>
            <c:strRef>
              <c:f>'3.1'!$A$31</c:f>
              <c:strCache>
                <c:ptCount val="1"/>
                <c:pt idx="0">
                  <c:v>gemiddelde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'3.1'!$B$31:$K$31</c:f>
              <c:numCache>
                <c:formatCode>0.00</c:formatCode>
                <c:ptCount val="10"/>
                <c:pt idx="0">
                  <c:v>3.5717134566499997E-2</c:v>
                </c:pt>
                <c:pt idx="1">
                  <c:v>-1.65142420921E-2</c:v>
                </c:pt>
                <c:pt idx="2">
                  <c:v>8.0681504967199998E-3</c:v>
                </c:pt>
                <c:pt idx="3">
                  <c:v>-3.1743046645800001E-2</c:v>
                </c:pt>
                <c:pt idx="4">
                  <c:v>-5.5069377330400002E-3</c:v>
                </c:pt>
                <c:pt idx="5">
                  <c:v>-1.29144371935E-2</c:v>
                </c:pt>
                <c:pt idx="6">
                  <c:v>5.9751805166600003E-2</c:v>
                </c:pt>
                <c:pt idx="7">
                  <c:v>-6.5254261591099996E-2</c:v>
                </c:pt>
                <c:pt idx="8">
                  <c:v>3.7729726691500001E-2</c:v>
                </c:pt>
                <c:pt idx="9">
                  <c:v>-7.5061223689200001E-3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161344"/>
        <c:axId val="454997632"/>
      </c:lineChart>
      <c:catAx>
        <c:axId val="45516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4997056"/>
        <c:crosses val="autoZero"/>
        <c:auto val="1"/>
        <c:lblAlgn val="ctr"/>
        <c:lblOffset val="100"/>
        <c:noMultiLvlLbl val="0"/>
      </c:catAx>
      <c:valAx>
        <c:axId val="454997056"/>
        <c:scaling>
          <c:orientation val="minMax"/>
        </c:scaling>
        <c:delete val="0"/>
        <c:axPos val="l"/>
        <c:majorGridlines/>
        <c:title>
          <c:tx>
            <c:strRef>
              <c:f>'3.1'!$A$16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5162368"/>
        <c:crosses val="autoZero"/>
        <c:crossBetween val="between"/>
      </c:valAx>
      <c:valAx>
        <c:axId val="45499763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gemiddelde hoogteverandering deelgebied (m)</a:t>
                </a:r>
                <a:endParaRPr lang="nl-NL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55161344"/>
        <c:crosses val="max"/>
        <c:crossBetween val="between"/>
      </c:valAx>
      <c:catAx>
        <c:axId val="455161344"/>
        <c:scaling>
          <c:orientation val="minMax"/>
        </c:scaling>
        <c:delete val="1"/>
        <c:axPos val="b"/>
        <c:majorTickMark val="out"/>
        <c:minorTickMark val="none"/>
        <c:tickLblPos val="nextTo"/>
        <c:crossAx val="45499763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'3.2'!$C$16</c:f>
          <c:strCache>
            <c:ptCount val="1"/>
            <c:pt idx="0">
              <c:v>Deelgebied 3.2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'3.2'!$A$18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'3.2'!$B$18:$K$18</c:f>
              <c:numCache>
                <c:formatCode>0.00</c:formatCode>
                <c:ptCount val="10"/>
                <c:pt idx="0">
                  <c:v>4.0000000000000002E-4</c:v>
                </c:pt>
                <c:pt idx="1">
                  <c:v>2.3999999999999998E-3</c:v>
                </c:pt>
                <c:pt idx="2">
                  <c:v>1.1999999999999999E-3</c:v>
                </c:pt>
                <c:pt idx="3">
                  <c:v>2E-3</c:v>
                </c:pt>
                <c:pt idx="4">
                  <c:v>0</c:v>
                </c:pt>
                <c:pt idx="5">
                  <c:v>0</c:v>
                </c:pt>
                <c:pt idx="6">
                  <c:v>1.1999999999999999E-3</c:v>
                </c:pt>
                <c:pt idx="7">
                  <c:v>2E-3</c:v>
                </c:pt>
                <c:pt idx="8">
                  <c:v>0</c:v>
                </c:pt>
                <c:pt idx="9">
                  <c:v>1.6000000000000001E-3</c:v>
                </c:pt>
              </c:numCache>
            </c:numRef>
          </c:val>
        </c:ser>
        <c:ser>
          <c:idx val="3"/>
          <c:order val="1"/>
          <c:tx>
            <c:strRef>
              <c:f>'3.2'!$A$19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'3.2'!$B$19:$K$19</c:f>
              <c:numCache>
                <c:formatCode>0.00</c:formatCode>
                <c:ptCount val="10"/>
                <c:pt idx="0">
                  <c:v>8.0000000000000004E-4</c:v>
                </c:pt>
                <c:pt idx="1">
                  <c:v>6.4000000000000003E-3</c:v>
                </c:pt>
                <c:pt idx="2">
                  <c:v>3.2000000000000002E-3</c:v>
                </c:pt>
                <c:pt idx="3">
                  <c:v>1.7999999999999999E-2</c:v>
                </c:pt>
                <c:pt idx="4">
                  <c:v>4.0000000000000002E-4</c:v>
                </c:pt>
                <c:pt idx="5">
                  <c:v>4.0000000000000002E-4</c:v>
                </c:pt>
                <c:pt idx="6">
                  <c:v>2E-3</c:v>
                </c:pt>
                <c:pt idx="7">
                  <c:v>6.7999999999999996E-3</c:v>
                </c:pt>
                <c:pt idx="8">
                  <c:v>0</c:v>
                </c:pt>
                <c:pt idx="9">
                  <c:v>1.1999999999999999E-3</c:v>
                </c:pt>
              </c:numCache>
            </c:numRef>
          </c:val>
        </c:ser>
        <c:ser>
          <c:idx val="0"/>
          <c:order val="2"/>
          <c:tx>
            <c:strRef>
              <c:f>'3.2'!$A$20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'3.2'!$B$20:$K$20</c:f>
              <c:numCache>
                <c:formatCode>0.00</c:formatCode>
                <c:ptCount val="10"/>
                <c:pt idx="0">
                  <c:v>1.15E-2</c:v>
                </c:pt>
                <c:pt idx="1">
                  <c:v>5.2400000000000002E-2</c:v>
                </c:pt>
                <c:pt idx="2">
                  <c:v>2.1999999999999999E-2</c:v>
                </c:pt>
                <c:pt idx="3">
                  <c:v>0.13600000000000001</c:v>
                </c:pt>
                <c:pt idx="4">
                  <c:v>1.32E-2</c:v>
                </c:pt>
                <c:pt idx="5">
                  <c:v>1.6000000000000001E-3</c:v>
                </c:pt>
                <c:pt idx="6">
                  <c:v>2.8E-3</c:v>
                </c:pt>
                <c:pt idx="7">
                  <c:v>4.8399999999999999E-2</c:v>
                </c:pt>
                <c:pt idx="8">
                  <c:v>8.0000000000000004E-4</c:v>
                </c:pt>
                <c:pt idx="9">
                  <c:v>4.7999999999999996E-3</c:v>
                </c:pt>
              </c:numCache>
            </c:numRef>
          </c:val>
        </c:ser>
        <c:ser>
          <c:idx val="1"/>
          <c:order val="3"/>
          <c:tx>
            <c:strRef>
              <c:f>'3.2'!$A$21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'3.2'!$B$21:$K$21</c:f>
              <c:numCache>
                <c:formatCode>0.00</c:formatCode>
                <c:ptCount val="10"/>
                <c:pt idx="0">
                  <c:v>0.29620000000000002</c:v>
                </c:pt>
                <c:pt idx="1">
                  <c:v>0.39800000000000002</c:v>
                </c:pt>
                <c:pt idx="2">
                  <c:v>0.36359999999999998</c:v>
                </c:pt>
                <c:pt idx="3">
                  <c:v>1.1084000000000001</c:v>
                </c:pt>
                <c:pt idx="4">
                  <c:v>0.10920000000000001</c:v>
                </c:pt>
                <c:pt idx="5">
                  <c:v>4.7600000000000003E-2</c:v>
                </c:pt>
                <c:pt idx="6">
                  <c:v>5.9200000000000003E-2</c:v>
                </c:pt>
                <c:pt idx="7">
                  <c:v>0.5756</c:v>
                </c:pt>
                <c:pt idx="8">
                  <c:v>1.0800000000000001E-2</c:v>
                </c:pt>
                <c:pt idx="9">
                  <c:v>5.3999999999999999E-2</c:v>
                </c:pt>
              </c:numCache>
            </c:numRef>
          </c:val>
        </c:ser>
        <c:ser>
          <c:idx val="4"/>
          <c:order val="4"/>
          <c:tx>
            <c:strRef>
              <c:f>'3.2'!$A$22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'3.2'!$B$22:$K$22</c:f>
              <c:numCache>
                <c:formatCode>0.00</c:formatCode>
                <c:ptCount val="10"/>
                <c:pt idx="0">
                  <c:v>1.9124000000000001</c:v>
                </c:pt>
                <c:pt idx="1">
                  <c:v>4.1116000000000001</c:v>
                </c:pt>
                <c:pt idx="2">
                  <c:v>2.2704</c:v>
                </c:pt>
                <c:pt idx="3">
                  <c:v>2.7504</c:v>
                </c:pt>
                <c:pt idx="4">
                  <c:v>1.2108000000000001</c:v>
                </c:pt>
                <c:pt idx="5">
                  <c:v>0.68920000000000003</c:v>
                </c:pt>
                <c:pt idx="6">
                  <c:v>0.28320000000000001</c:v>
                </c:pt>
                <c:pt idx="7">
                  <c:v>2.3712</c:v>
                </c:pt>
                <c:pt idx="8">
                  <c:v>0.2616</c:v>
                </c:pt>
                <c:pt idx="9">
                  <c:v>0.75519999999999998</c:v>
                </c:pt>
              </c:numCache>
            </c:numRef>
          </c:val>
        </c:ser>
        <c:ser>
          <c:idx val="5"/>
          <c:order val="5"/>
          <c:tx>
            <c:strRef>
              <c:f>'3.2'!$A$23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'3.2'!$B$23:$K$23</c:f>
              <c:numCache>
                <c:formatCode>0.00</c:formatCode>
                <c:ptCount val="10"/>
                <c:pt idx="0">
                  <c:v>3.6213000000000002</c:v>
                </c:pt>
                <c:pt idx="1">
                  <c:v>5.0743999999999998</c:v>
                </c:pt>
                <c:pt idx="2">
                  <c:v>4.0688000000000004</c:v>
                </c:pt>
                <c:pt idx="3">
                  <c:v>4.5284000000000004</c:v>
                </c:pt>
                <c:pt idx="4">
                  <c:v>3.7656000000000001</c:v>
                </c:pt>
                <c:pt idx="5">
                  <c:v>4.6803999999999997</c:v>
                </c:pt>
                <c:pt idx="6">
                  <c:v>0.62919999999999998</c:v>
                </c:pt>
                <c:pt idx="7">
                  <c:v>6.8064</c:v>
                </c:pt>
                <c:pt idx="8">
                  <c:v>1.4403999999999999</c:v>
                </c:pt>
                <c:pt idx="9">
                  <c:v>5.6547999999999998</c:v>
                </c:pt>
              </c:numCache>
            </c:numRef>
          </c:val>
        </c:ser>
        <c:ser>
          <c:idx val="6"/>
          <c:order val="6"/>
          <c:tx>
            <c:strRef>
              <c:f>'3.2'!$A$24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'3.2'!$B$24:$K$24</c:f>
              <c:numCache>
                <c:formatCode>0.00</c:formatCode>
                <c:ptCount val="10"/>
                <c:pt idx="0">
                  <c:v>6.9958999999999998</c:v>
                </c:pt>
                <c:pt idx="1">
                  <c:v>3.4159999999999999</c:v>
                </c:pt>
                <c:pt idx="2">
                  <c:v>5.7736000000000001</c:v>
                </c:pt>
                <c:pt idx="3">
                  <c:v>7.726</c:v>
                </c:pt>
                <c:pt idx="4">
                  <c:v>11.5456</c:v>
                </c:pt>
                <c:pt idx="5">
                  <c:v>11.654</c:v>
                </c:pt>
                <c:pt idx="6">
                  <c:v>4.6703999999999999</c:v>
                </c:pt>
                <c:pt idx="7">
                  <c:v>8.2279999999999998</c:v>
                </c:pt>
                <c:pt idx="8">
                  <c:v>8.0668000000000006</c:v>
                </c:pt>
                <c:pt idx="9">
                  <c:v>10.523999999999999</c:v>
                </c:pt>
              </c:numCache>
            </c:numRef>
          </c:val>
        </c:ser>
        <c:ser>
          <c:idx val="7"/>
          <c:order val="7"/>
          <c:tx>
            <c:strRef>
              <c:f>'3.2'!$A$25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'3.2'!$B$25:$K$25</c:f>
              <c:numCache>
                <c:formatCode>0.00</c:formatCode>
                <c:ptCount val="10"/>
                <c:pt idx="0">
                  <c:v>4.3948</c:v>
                </c:pt>
                <c:pt idx="1">
                  <c:v>2.7871999999999999</c:v>
                </c:pt>
                <c:pt idx="2">
                  <c:v>4.4463999999999997</c:v>
                </c:pt>
                <c:pt idx="3">
                  <c:v>2.9176000000000002</c:v>
                </c:pt>
                <c:pt idx="4">
                  <c:v>3.1375999999999999</c:v>
                </c:pt>
                <c:pt idx="5">
                  <c:v>2.4476</c:v>
                </c:pt>
                <c:pt idx="6">
                  <c:v>11.792400000000001</c:v>
                </c:pt>
                <c:pt idx="7">
                  <c:v>2.0840000000000001</c:v>
                </c:pt>
                <c:pt idx="8">
                  <c:v>8.34</c:v>
                </c:pt>
                <c:pt idx="9">
                  <c:v>2.7732000000000001</c:v>
                </c:pt>
              </c:numCache>
            </c:numRef>
          </c:val>
        </c:ser>
        <c:ser>
          <c:idx val="8"/>
          <c:order val="8"/>
          <c:tx>
            <c:strRef>
              <c:f>'3.2'!$A$26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'3.2'!$B$26:$K$26</c:f>
              <c:numCache>
                <c:formatCode>0.00</c:formatCode>
                <c:ptCount val="10"/>
                <c:pt idx="0">
                  <c:v>1.3906000000000001</c:v>
                </c:pt>
                <c:pt idx="1">
                  <c:v>2.9540000000000002</c:v>
                </c:pt>
                <c:pt idx="2">
                  <c:v>2.8780000000000001</c:v>
                </c:pt>
                <c:pt idx="3">
                  <c:v>1.1075999999999999</c:v>
                </c:pt>
                <c:pt idx="4">
                  <c:v>0.55159999999999998</c:v>
                </c:pt>
                <c:pt idx="5">
                  <c:v>0.74439999999999995</c:v>
                </c:pt>
                <c:pt idx="6">
                  <c:v>2.7395999999999998</c:v>
                </c:pt>
                <c:pt idx="7">
                  <c:v>0.23319999999999999</c:v>
                </c:pt>
                <c:pt idx="8">
                  <c:v>2.0988000000000002</c:v>
                </c:pt>
                <c:pt idx="9">
                  <c:v>0.5736</c:v>
                </c:pt>
              </c:numCache>
            </c:numRef>
          </c:val>
        </c:ser>
        <c:ser>
          <c:idx val="9"/>
          <c:order val="9"/>
          <c:tx>
            <c:strRef>
              <c:f>'3.2'!$A$27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'3.2'!$B$27:$K$27</c:f>
              <c:numCache>
                <c:formatCode>0.00</c:formatCode>
                <c:ptCount val="10"/>
                <c:pt idx="0">
                  <c:v>0.94350000000000001</c:v>
                </c:pt>
                <c:pt idx="1">
                  <c:v>1.3635999999999999</c:v>
                </c:pt>
                <c:pt idx="2">
                  <c:v>0.51400000000000001</c:v>
                </c:pt>
                <c:pt idx="3">
                  <c:v>7.9200000000000007E-2</c:v>
                </c:pt>
                <c:pt idx="4">
                  <c:v>3.9199999999999999E-2</c:v>
                </c:pt>
                <c:pt idx="5">
                  <c:v>0.1028</c:v>
                </c:pt>
                <c:pt idx="6">
                  <c:v>0.18079999999999999</c:v>
                </c:pt>
                <c:pt idx="7">
                  <c:v>2.0400000000000001E-2</c:v>
                </c:pt>
                <c:pt idx="8">
                  <c:v>0.14360000000000001</c:v>
                </c:pt>
                <c:pt idx="9">
                  <c:v>3.2800000000000003E-2</c:v>
                </c:pt>
              </c:numCache>
            </c:numRef>
          </c:val>
        </c:ser>
        <c:ser>
          <c:idx val="10"/>
          <c:order val="10"/>
          <c:tx>
            <c:strRef>
              <c:f>'3.2'!$A$28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'3.2'!$B$28:$K$28</c:f>
              <c:numCache>
                <c:formatCode>0.00</c:formatCode>
                <c:ptCount val="10"/>
                <c:pt idx="0">
                  <c:v>0.30109999999999998</c:v>
                </c:pt>
                <c:pt idx="1">
                  <c:v>0.17760000000000001</c:v>
                </c:pt>
                <c:pt idx="2">
                  <c:v>2.8799999999999999E-2</c:v>
                </c:pt>
                <c:pt idx="3">
                  <c:v>3.5999999999999999E-3</c:v>
                </c:pt>
                <c:pt idx="4">
                  <c:v>3.5999999999999999E-3</c:v>
                </c:pt>
                <c:pt idx="5">
                  <c:v>6.7999999999999996E-3</c:v>
                </c:pt>
                <c:pt idx="6">
                  <c:v>1.1599999999999999E-2</c:v>
                </c:pt>
                <c:pt idx="7">
                  <c:v>1.6000000000000001E-3</c:v>
                </c:pt>
                <c:pt idx="8">
                  <c:v>9.1999999999999998E-3</c:v>
                </c:pt>
                <c:pt idx="9">
                  <c:v>1.6000000000000001E-3</c:v>
                </c:pt>
              </c:numCache>
            </c:numRef>
          </c:val>
        </c:ser>
        <c:ser>
          <c:idx val="11"/>
          <c:order val="11"/>
          <c:tx>
            <c:strRef>
              <c:f>'3.2'!$A$29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'3.2'!$B$29:$K$29</c:f>
              <c:numCache>
                <c:formatCode>0.00</c:formatCode>
                <c:ptCount val="10"/>
                <c:pt idx="0">
                  <c:v>5.4100000000000002E-2</c:v>
                </c:pt>
                <c:pt idx="1">
                  <c:v>2.24E-2</c:v>
                </c:pt>
                <c:pt idx="2">
                  <c:v>6.0000000000000001E-3</c:v>
                </c:pt>
                <c:pt idx="3">
                  <c:v>4.0000000000000002E-4</c:v>
                </c:pt>
                <c:pt idx="4">
                  <c:v>4.0000000000000002E-4</c:v>
                </c:pt>
                <c:pt idx="5">
                  <c:v>1.6000000000000001E-3</c:v>
                </c:pt>
                <c:pt idx="6">
                  <c:v>4.4000000000000003E-3</c:v>
                </c:pt>
                <c:pt idx="7">
                  <c:v>0</c:v>
                </c:pt>
                <c:pt idx="8">
                  <c:v>2.8E-3</c:v>
                </c:pt>
                <c:pt idx="9">
                  <c:v>8.0000000000000004E-4</c:v>
                </c:pt>
              </c:numCache>
            </c:numRef>
          </c:val>
        </c:ser>
        <c:ser>
          <c:idx val="12"/>
          <c:order val="12"/>
          <c:tx>
            <c:strRef>
              <c:f>'3.2'!$A$30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'3.2'!$B$30:$K$30</c:f>
              <c:numCache>
                <c:formatCode>0.00</c:formatCode>
                <c:ptCount val="10"/>
                <c:pt idx="0">
                  <c:v>2.2499999999999999E-2</c:v>
                </c:pt>
                <c:pt idx="1">
                  <c:v>1.1599999999999999E-2</c:v>
                </c:pt>
                <c:pt idx="2">
                  <c:v>1.6000000000000001E-3</c:v>
                </c:pt>
                <c:pt idx="3">
                  <c:v>0</c:v>
                </c:pt>
                <c:pt idx="4">
                  <c:v>4.0000000000000002E-4</c:v>
                </c:pt>
                <c:pt idx="5">
                  <c:v>1.1999999999999999E-3</c:v>
                </c:pt>
                <c:pt idx="6">
                  <c:v>8.0000000000000004E-4</c:v>
                </c:pt>
                <c:pt idx="7">
                  <c:v>0</c:v>
                </c:pt>
                <c:pt idx="8">
                  <c:v>2.8E-3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475776"/>
        <c:axId val="455410816"/>
      </c:barChart>
      <c:lineChart>
        <c:grouping val="standard"/>
        <c:varyColors val="0"/>
        <c:ser>
          <c:idx val="13"/>
          <c:order val="13"/>
          <c:tx>
            <c:strRef>
              <c:f>'3.2'!$A$31</c:f>
              <c:strCache>
                <c:ptCount val="1"/>
                <c:pt idx="0">
                  <c:v>gemiddelde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'3.2'!$B$31:$K$31</c:f>
              <c:numCache>
                <c:formatCode>0.00</c:formatCode>
                <c:ptCount val="10"/>
                <c:pt idx="0">
                  <c:v>2.8074564679999997E-2</c:v>
                </c:pt>
                <c:pt idx="1">
                  <c:v>7.5181054990300002E-3</c:v>
                </c:pt>
                <c:pt idx="2">
                  <c:v>8.7911630536099995E-3</c:v>
                </c:pt>
                <c:pt idx="3">
                  <c:v>-4.02311278442E-2</c:v>
                </c:pt>
                <c:pt idx="4">
                  <c:v>-7.69997240704E-3</c:v>
                </c:pt>
                <c:pt idx="5">
                  <c:v>-5.8629567402599999E-3</c:v>
                </c:pt>
                <c:pt idx="6">
                  <c:v>5.4017136341399999E-2</c:v>
                </c:pt>
                <c:pt idx="7">
                  <c:v>-4.2317258086400002E-2</c:v>
                </c:pt>
                <c:pt idx="8">
                  <c:v>3.7535522863199999E-2</c:v>
                </c:pt>
                <c:pt idx="9">
                  <c:v>-1.1169522670099999E-2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69408"/>
        <c:axId val="455411392"/>
      </c:lineChart>
      <c:catAx>
        <c:axId val="45447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5410816"/>
        <c:crosses val="autoZero"/>
        <c:auto val="1"/>
        <c:lblAlgn val="ctr"/>
        <c:lblOffset val="100"/>
        <c:noMultiLvlLbl val="0"/>
      </c:catAx>
      <c:valAx>
        <c:axId val="455410816"/>
        <c:scaling>
          <c:orientation val="minMax"/>
        </c:scaling>
        <c:delete val="0"/>
        <c:axPos val="l"/>
        <c:majorGridlines/>
        <c:title>
          <c:tx>
            <c:strRef>
              <c:f>'3.2'!$A$16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4475776"/>
        <c:crosses val="autoZero"/>
        <c:crossBetween val="between"/>
      </c:valAx>
      <c:valAx>
        <c:axId val="45541139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gemiddelde hoogteverandering deelgebied (m)</a:t>
                </a:r>
                <a:endParaRPr lang="nl-NL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55569408"/>
        <c:crosses val="max"/>
        <c:crossBetween val="between"/>
      </c:valAx>
      <c:catAx>
        <c:axId val="455569408"/>
        <c:scaling>
          <c:orientation val="minMax"/>
        </c:scaling>
        <c:delete val="1"/>
        <c:axPos val="b"/>
        <c:majorTickMark val="out"/>
        <c:minorTickMark val="none"/>
        <c:tickLblPos val="nextTo"/>
        <c:crossAx val="45541139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'1.0'!$C$16</c:f>
          <c:strCache>
            <c:ptCount val="1"/>
            <c:pt idx="0">
              <c:v>Deelgebied 1.0</c:v>
            </c:pt>
          </c:strCache>
        </c:strRef>
      </c:tx>
      <c:layout>
        <c:manualLayout>
          <c:xMode val="edge"/>
          <c:yMode val="edge"/>
          <c:x val="6.5727527093169077E-2"/>
          <c:y val="4.0571686132557024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'1.0'!$A$18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'1.0'!$B$18:$K$18</c:f>
              <c:numCache>
                <c:formatCode>0.00</c:formatCode>
                <c:ptCount val="10"/>
                <c:pt idx="0">
                  <c:v>3.1112000000000002</c:v>
                </c:pt>
                <c:pt idx="1">
                  <c:v>5.9720000000000004</c:v>
                </c:pt>
                <c:pt idx="2">
                  <c:v>0.14680000000000001</c:v>
                </c:pt>
                <c:pt idx="3">
                  <c:v>0.6532</c:v>
                </c:pt>
                <c:pt idx="4">
                  <c:v>1.0411999999999999</c:v>
                </c:pt>
                <c:pt idx="5">
                  <c:v>0.77680000000000005</c:v>
                </c:pt>
                <c:pt idx="6">
                  <c:v>4.0000000000000002E-4</c:v>
                </c:pt>
                <c:pt idx="7">
                  <c:v>0.54879999999999995</c:v>
                </c:pt>
                <c:pt idx="8">
                  <c:v>0.58240000000000003</c:v>
                </c:pt>
                <c:pt idx="9">
                  <c:v>0.46920000000000001</c:v>
                </c:pt>
              </c:numCache>
            </c:numRef>
          </c:val>
        </c:ser>
        <c:ser>
          <c:idx val="3"/>
          <c:order val="1"/>
          <c:tx>
            <c:strRef>
              <c:f>'1.0'!$A$19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'1.0'!$B$19:$K$19</c:f>
              <c:numCache>
                <c:formatCode>0.00</c:formatCode>
                <c:ptCount val="10"/>
                <c:pt idx="0">
                  <c:v>3.1856</c:v>
                </c:pt>
                <c:pt idx="1">
                  <c:v>3.0219999999999998</c:v>
                </c:pt>
                <c:pt idx="2">
                  <c:v>0.2044</c:v>
                </c:pt>
                <c:pt idx="3">
                  <c:v>0.70720000000000005</c:v>
                </c:pt>
                <c:pt idx="4">
                  <c:v>0.62360000000000004</c:v>
                </c:pt>
                <c:pt idx="5">
                  <c:v>1.3904000000000001</c:v>
                </c:pt>
                <c:pt idx="6">
                  <c:v>5.5999999999999999E-3</c:v>
                </c:pt>
                <c:pt idx="7">
                  <c:v>1.1424000000000001</c:v>
                </c:pt>
                <c:pt idx="8">
                  <c:v>0.71399999999999997</c:v>
                </c:pt>
                <c:pt idx="9">
                  <c:v>0.4728</c:v>
                </c:pt>
              </c:numCache>
            </c:numRef>
          </c:val>
        </c:ser>
        <c:ser>
          <c:idx val="0"/>
          <c:order val="2"/>
          <c:tx>
            <c:strRef>
              <c:f>'1.0'!$A$20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'1.0'!$B$20:$K$20</c:f>
              <c:numCache>
                <c:formatCode>0.00</c:formatCode>
                <c:ptCount val="10"/>
                <c:pt idx="0">
                  <c:v>1.413</c:v>
                </c:pt>
                <c:pt idx="1">
                  <c:v>2.5072000000000001</c:v>
                </c:pt>
                <c:pt idx="2">
                  <c:v>0.49559999999999998</c:v>
                </c:pt>
                <c:pt idx="3">
                  <c:v>1.1936</c:v>
                </c:pt>
                <c:pt idx="4">
                  <c:v>0.88480000000000003</c:v>
                </c:pt>
                <c:pt idx="5">
                  <c:v>2.6796000000000002</c:v>
                </c:pt>
                <c:pt idx="6">
                  <c:v>0.27760000000000001</c:v>
                </c:pt>
                <c:pt idx="7">
                  <c:v>1.8351999999999999</c:v>
                </c:pt>
                <c:pt idx="8">
                  <c:v>1.8575999999999999</c:v>
                </c:pt>
                <c:pt idx="9">
                  <c:v>1.45</c:v>
                </c:pt>
              </c:numCache>
            </c:numRef>
          </c:val>
        </c:ser>
        <c:ser>
          <c:idx val="1"/>
          <c:order val="3"/>
          <c:tx>
            <c:strRef>
              <c:f>'1.0'!$A$21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'1.0'!$B$21:$K$21</c:f>
              <c:numCache>
                <c:formatCode>0.00</c:formatCode>
                <c:ptCount val="10"/>
                <c:pt idx="0">
                  <c:v>1.3636999999999999</c:v>
                </c:pt>
                <c:pt idx="1">
                  <c:v>2.6863999999999999</c:v>
                </c:pt>
                <c:pt idx="2">
                  <c:v>1.4319999999999999</c:v>
                </c:pt>
                <c:pt idx="3">
                  <c:v>2.5988000000000002</c:v>
                </c:pt>
                <c:pt idx="4">
                  <c:v>1.3420000000000001</c:v>
                </c:pt>
                <c:pt idx="5">
                  <c:v>4.3895999999999997</c:v>
                </c:pt>
                <c:pt idx="6">
                  <c:v>1.7988</c:v>
                </c:pt>
                <c:pt idx="7">
                  <c:v>3.8096000000000001</c:v>
                </c:pt>
                <c:pt idx="8">
                  <c:v>4.2220000000000004</c:v>
                </c:pt>
                <c:pt idx="9">
                  <c:v>2.6219999999999999</c:v>
                </c:pt>
              </c:numCache>
            </c:numRef>
          </c:val>
        </c:ser>
        <c:ser>
          <c:idx val="4"/>
          <c:order val="4"/>
          <c:tx>
            <c:strRef>
              <c:f>'1.0'!$A$22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'1.0'!$B$22:$K$22</c:f>
              <c:numCache>
                <c:formatCode>0.00</c:formatCode>
                <c:ptCount val="10"/>
                <c:pt idx="0">
                  <c:v>1.6113999999999999</c:v>
                </c:pt>
                <c:pt idx="1">
                  <c:v>2.9216000000000002</c:v>
                </c:pt>
                <c:pt idx="2">
                  <c:v>2.0943999999999998</c:v>
                </c:pt>
                <c:pt idx="3">
                  <c:v>3.4512</c:v>
                </c:pt>
                <c:pt idx="4">
                  <c:v>2.3972000000000002</c:v>
                </c:pt>
                <c:pt idx="5">
                  <c:v>5.1424000000000003</c:v>
                </c:pt>
                <c:pt idx="6">
                  <c:v>2.3052000000000001</c:v>
                </c:pt>
                <c:pt idx="7">
                  <c:v>2.7528000000000001</c:v>
                </c:pt>
                <c:pt idx="8">
                  <c:v>3.5935999999999999</c:v>
                </c:pt>
                <c:pt idx="9">
                  <c:v>4.8243999999999998</c:v>
                </c:pt>
              </c:numCache>
            </c:numRef>
          </c:val>
        </c:ser>
        <c:ser>
          <c:idx val="5"/>
          <c:order val="5"/>
          <c:tx>
            <c:strRef>
              <c:f>'1.0'!$A$23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'1.0'!$B$23:$K$23</c:f>
              <c:numCache>
                <c:formatCode>0.00</c:formatCode>
                <c:ptCount val="10"/>
                <c:pt idx="0">
                  <c:v>2.0741000000000001</c:v>
                </c:pt>
                <c:pt idx="1">
                  <c:v>1.2403999999999999</c:v>
                </c:pt>
                <c:pt idx="2">
                  <c:v>1.9039999999999999</c:v>
                </c:pt>
                <c:pt idx="3">
                  <c:v>1.6384000000000001</c:v>
                </c:pt>
                <c:pt idx="4">
                  <c:v>1.6596</c:v>
                </c:pt>
                <c:pt idx="5">
                  <c:v>3.2584</c:v>
                </c:pt>
                <c:pt idx="6">
                  <c:v>2.2631999999999999</c:v>
                </c:pt>
                <c:pt idx="7">
                  <c:v>1.9703999999999999</c:v>
                </c:pt>
                <c:pt idx="8">
                  <c:v>2.5379999999999998</c:v>
                </c:pt>
                <c:pt idx="9">
                  <c:v>5.0019999999999998</c:v>
                </c:pt>
              </c:numCache>
            </c:numRef>
          </c:val>
        </c:ser>
        <c:ser>
          <c:idx val="6"/>
          <c:order val="6"/>
          <c:tx>
            <c:strRef>
              <c:f>'1.0'!$A$24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'1.0'!$B$24:$K$24</c:f>
              <c:numCache>
                <c:formatCode>0.00</c:formatCode>
                <c:ptCount val="10"/>
                <c:pt idx="0">
                  <c:v>1.4523999999999999</c:v>
                </c:pt>
                <c:pt idx="1">
                  <c:v>0.86080000000000001</c:v>
                </c:pt>
                <c:pt idx="2">
                  <c:v>2.5324</c:v>
                </c:pt>
                <c:pt idx="3">
                  <c:v>1.1052</c:v>
                </c:pt>
                <c:pt idx="4">
                  <c:v>1.2103999999999999</c:v>
                </c:pt>
                <c:pt idx="5">
                  <c:v>2.5204</c:v>
                </c:pt>
                <c:pt idx="6">
                  <c:v>3.3195999999999999</c:v>
                </c:pt>
                <c:pt idx="7">
                  <c:v>1.5184</c:v>
                </c:pt>
                <c:pt idx="8">
                  <c:v>3.4556</c:v>
                </c:pt>
                <c:pt idx="9">
                  <c:v>4.0735999999999999</c:v>
                </c:pt>
              </c:numCache>
            </c:numRef>
          </c:val>
        </c:ser>
        <c:ser>
          <c:idx val="7"/>
          <c:order val="7"/>
          <c:tx>
            <c:strRef>
              <c:f>'1.0'!$A$25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'1.0'!$B$25:$K$25</c:f>
              <c:numCache>
                <c:formatCode>0.00</c:formatCode>
                <c:ptCount val="10"/>
                <c:pt idx="0">
                  <c:v>0.89049999999999996</c:v>
                </c:pt>
                <c:pt idx="1">
                  <c:v>0.81759999999999999</c:v>
                </c:pt>
                <c:pt idx="2">
                  <c:v>2.3431999999999999</c:v>
                </c:pt>
                <c:pt idx="3">
                  <c:v>1.1339999999999999</c:v>
                </c:pt>
                <c:pt idx="4">
                  <c:v>1.1312</c:v>
                </c:pt>
                <c:pt idx="5">
                  <c:v>2.2008000000000001</c:v>
                </c:pt>
                <c:pt idx="6">
                  <c:v>4.0224000000000002</c:v>
                </c:pt>
                <c:pt idx="7">
                  <c:v>2.0596000000000001</c:v>
                </c:pt>
                <c:pt idx="8">
                  <c:v>4.3148</c:v>
                </c:pt>
                <c:pt idx="9">
                  <c:v>2.5636000000000001</c:v>
                </c:pt>
              </c:numCache>
            </c:numRef>
          </c:val>
        </c:ser>
        <c:ser>
          <c:idx val="8"/>
          <c:order val="8"/>
          <c:tx>
            <c:strRef>
              <c:f>'1.0'!$A$26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'1.0'!$B$26:$K$26</c:f>
              <c:numCache>
                <c:formatCode>0.00</c:formatCode>
                <c:ptCount val="10"/>
                <c:pt idx="0">
                  <c:v>1.0136000000000001</c:v>
                </c:pt>
                <c:pt idx="1">
                  <c:v>1.1279999999999999</c:v>
                </c:pt>
                <c:pt idx="2">
                  <c:v>3.1956000000000002</c:v>
                </c:pt>
                <c:pt idx="3">
                  <c:v>2.6328</c:v>
                </c:pt>
                <c:pt idx="4">
                  <c:v>3.8807999999999998</c:v>
                </c:pt>
                <c:pt idx="5">
                  <c:v>5.0347999999999997</c:v>
                </c:pt>
                <c:pt idx="6">
                  <c:v>7.2384000000000004</c:v>
                </c:pt>
                <c:pt idx="7">
                  <c:v>4.1863999999999999</c:v>
                </c:pt>
                <c:pt idx="8">
                  <c:v>5.5724</c:v>
                </c:pt>
                <c:pt idx="9">
                  <c:v>4.9020000000000001</c:v>
                </c:pt>
              </c:numCache>
            </c:numRef>
          </c:val>
        </c:ser>
        <c:ser>
          <c:idx val="9"/>
          <c:order val="9"/>
          <c:tx>
            <c:strRef>
              <c:f>'1.0'!$A$27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'1.0'!$B$27:$K$27</c:f>
              <c:numCache>
                <c:formatCode>0.00</c:formatCode>
                <c:ptCount val="10"/>
                <c:pt idx="0">
                  <c:v>1.1315</c:v>
                </c:pt>
                <c:pt idx="1">
                  <c:v>0.86319999999999997</c:v>
                </c:pt>
                <c:pt idx="2">
                  <c:v>3.7124000000000001</c:v>
                </c:pt>
                <c:pt idx="3">
                  <c:v>3.3115999999999999</c:v>
                </c:pt>
                <c:pt idx="4">
                  <c:v>7.5532000000000004</c:v>
                </c:pt>
                <c:pt idx="5">
                  <c:v>5.3924000000000003</c:v>
                </c:pt>
                <c:pt idx="6">
                  <c:v>7.8544</c:v>
                </c:pt>
                <c:pt idx="7">
                  <c:v>5.2896000000000001</c:v>
                </c:pt>
                <c:pt idx="8">
                  <c:v>4.0236000000000001</c:v>
                </c:pt>
                <c:pt idx="9">
                  <c:v>5.1635999999999997</c:v>
                </c:pt>
              </c:numCache>
            </c:numRef>
          </c:val>
        </c:ser>
        <c:ser>
          <c:idx val="10"/>
          <c:order val="10"/>
          <c:tx>
            <c:strRef>
              <c:f>'1.0'!$A$28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'1.0'!$B$28:$K$28</c:f>
              <c:numCache>
                <c:formatCode>0.00</c:formatCode>
                <c:ptCount val="10"/>
                <c:pt idx="0">
                  <c:v>0.41810000000000003</c:v>
                </c:pt>
                <c:pt idx="1">
                  <c:v>0.46679999999999999</c:v>
                </c:pt>
                <c:pt idx="2">
                  <c:v>1.9932000000000001</c:v>
                </c:pt>
                <c:pt idx="3">
                  <c:v>2.8323999999999998</c:v>
                </c:pt>
                <c:pt idx="4">
                  <c:v>5.5167999999999999</c:v>
                </c:pt>
                <c:pt idx="5">
                  <c:v>1.7647999999999999</c:v>
                </c:pt>
                <c:pt idx="6">
                  <c:v>4.3243999999999998</c:v>
                </c:pt>
                <c:pt idx="7">
                  <c:v>5.0872000000000002</c:v>
                </c:pt>
                <c:pt idx="8">
                  <c:v>2.0352000000000001</c:v>
                </c:pt>
                <c:pt idx="9">
                  <c:v>4.3276000000000003</c:v>
                </c:pt>
              </c:numCache>
            </c:numRef>
          </c:val>
        </c:ser>
        <c:ser>
          <c:idx val="11"/>
          <c:order val="11"/>
          <c:tx>
            <c:strRef>
              <c:f>'1.0'!$A$29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'1.0'!$B$29:$K$29</c:f>
              <c:numCache>
                <c:formatCode>0.00</c:formatCode>
                <c:ptCount val="10"/>
                <c:pt idx="0">
                  <c:v>0.36259999999999998</c:v>
                </c:pt>
                <c:pt idx="1">
                  <c:v>0.32200000000000001</c:v>
                </c:pt>
                <c:pt idx="2">
                  <c:v>1.5795999999999999</c:v>
                </c:pt>
                <c:pt idx="3">
                  <c:v>2.3548</c:v>
                </c:pt>
                <c:pt idx="4">
                  <c:v>3.6520000000000001</c:v>
                </c:pt>
                <c:pt idx="5">
                  <c:v>1.3116000000000001</c:v>
                </c:pt>
                <c:pt idx="6">
                  <c:v>1.6644000000000001</c:v>
                </c:pt>
                <c:pt idx="7">
                  <c:v>3.2052</c:v>
                </c:pt>
                <c:pt idx="8">
                  <c:v>1.0851999999999999</c:v>
                </c:pt>
                <c:pt idx="9">
                  <c:v>2.7928000000000002</c:v>
                </c:pt>
              </c:numCache>
            </c:numRef>
          </c:val>
        </c:ser>
        <c:ser>
          <c:idx val="12"/>
          <c:order val="12"/>
          <c:tx>
            <c:strRef>
              <c:f>'1.0'!$A$30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'1.0'!$B$30:$K$30</c:f>
              <c:numCache>
                <c:formatCode>0.00</c:formatCode>
                <c:ptCount val="10"/>
                <c:pt idx="0">
                  <c:v>4.2030000000000003</c:v>
                </c:pt>
                <c:pt idx="1">
                  <c:v>0.28120000000000001</c:v>
                </c:pt>
                <c:pt idx="2">
                  <c:v>1.206</c:v>
                </c:pt>
                <c:pt idx="3">
                  <c:v>0.81840000000000002</c:v>
                </c:pt>
                <c:pt idx="4">
                  <c:v>1.4847999999999999</c:v>
                </c:pt>
                <c:pt idx="5">
                  <c:v>0.29360000000000003</c:v>
                </c:pt>
                <c:pt idx="6">
                  <c:v>1.3724000000000001</c:v>
                </c:pt>
                <c:pt idx="7">
                  <c:v>2.5044</c:v>
                </c:pt>
                <c:pt idx="8">
                  <c:v>1.726</c:v>
                </c:pt>
                <c:pt idx="9">
                  <c:v>0.92479999999999996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775744"/>
        <c:axId val="448283776"/>
      </c:barChart>
      <c:lineChart>
        <c:grouping val="standard"/>
        <c:varyColors val="0"/>
        <c:ser>
          <c:idx val="13"/>
          <c:order val="13"/>
          <c:tx>
            <c:strRef>
              <c:f>'1.0'!$A$31</c:f>
              <c:strCache>
                <c:ptCount val="1"/>
                <c:pt idx="0">
                  <c:v>gemiddelde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'1.0'!$B$31:$K$31</c:f>
              <c:numCache>
                <c:formatCode>0.00</c:formatCode>
                <c:ptCount val="10"/>
                <c:pt idx="0">
                  <c:v>0.18141569991000001</c:v>
                </c:pt>
                <c:pt idx="1">
                  <c:v>-0.53157050657799998</c:v>
                </c:pt>
                <c:pt idx="2">
                  <c:v>0.19458082640300001</c:v>
                </c:pt>
                <c:pt idx="3">
                  <c:v>0.11313964891</c:v>
                </c:pt>
                <c:pt idx="4">
                  <c:v>0.259166797921</c:v>
                </c:pt>
                <c:pt idx="5">
                  <c:v>-2.58671965515E-2</c:v>
                </c:pt>
                <c:pt idx="6">
                  <c:v>0.24212648550499999</c:v>
                </c:pt>
                <c:pt idx="7">
                  <c:v>0.19781195704499999</c:v>
                </c:pt>
                <c:pt idx="8">
                  <c:v>6.5592753966599998E-2</c:v>
                </c:pt>
                <c:pt idx="9">
                  <c:v>0.129093359672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774720"/>
        <c:axId val="448284352"/>
      </c:lineChart>
      <c:catAx>
        <c:axId val="44777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8283776"/>
        <c:crosses val="autoZero"/>
        <c:auto val="1"/>
        <c:lblAlgn val="ctr"/>
        <c:lblOffset val="100"/>
        <c:noMultiLvlLbl val="0"/>
      </c:catAx>
      <c:valAx>
        <c:axId val="448283776"/>
        <c:scaling>
          <c:orientation val="minMax"/>
        </c:scaling>
        <c:delete val="0"/>
        <c:axPos val="l"/>
        <c:majorGridlines/>
        <c:title>
          <c:tx>
            <c:strRef>
              <c:f>'1.0'!$A$16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47775744"/>
        <c:crosses val="autoZero"/>
        <c:crossBetween val="between"/>
      </c:valAx>
      <c:valAx>
        <c:axId val="44828435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gemiddelde hoogteverandering deelgebied (m)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47774720"/>
        <c:crosses val="max"/>
        <c:crossBetween val="between"/>
      </c:valAx>
      <c:catAx>
        <c:axId val="447774720"/>
        <c:scaling>
          <c:orientation val="minMax"/>
        </c:scaling>
        <c:delete val="1"/>
        <c:axPos val="b"/>
        <c:majorTickMark val="out"/>
        <c:minorTickMark val="none"/>
        <c:tickLblPos val="nextTo"/>
        <c:crossAx val="44828435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'3.3'!$C$16</c:f>
          <c:strCache>
            <c:ptCount val="1"/>
            <c:pt idx="0">
              <c:v>Deelgebied 3.3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'3.3'!$A$18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'3.3'!$B$18:$K$18</c:f>
              <c:numCache>
                <c:formatCode>0.00</c:formatCode>
                <c:ptCount val="10"/>
                <c:pt idx="0">
                  <c:v>0</c:v>
                </c:pt>
                <c:pt idx="1">
                  <c:v>4.4000000000000003E-3</c:v>
                </c:pt>
                <c:pt idx="2">
                  <c:v>0</c:v>
                </c:pt>
                <c:pt idx="3">
                  <c:v>1.1999999999999999E-3</c:v>
                </c:pt>
                <c:pt idx="4">
                  <c:v>8.8000000000000005E-3</c:v>
                </c:pt>
                <c:pt idx="5">
                  <c:v>8.0000000000000004E-4</c:v>
                </c:pt>
                <c:pt idx="6">
                  <c:v>4.0000000000000001E-3</c:v>
                </c:pt>
                <c:pt idx="7">
                  <c:v>2E-3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'3.3'!$A$19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'3.3'!$B$19:$K$19</c:f>
              <c:numCache>
                <c:formatCode>0.00</c:formatCode>
                <c:ptCount val="10"/>
                <c:pt idx="0">
                  <c:v>8.0000000000000004E-4</c:v>
                </c:pt>
                <c:pt idx="1">
                  <c:v>8.8000000000000005E-3</c:v>
                </c:pt>
                <c:pt idx="2">
                  <c:v>1.6000000000000001E-3</c:v>
                </c:pt>
                <c:pt idx="3">
                  <c:v>1.6000000000000001E-3</c:v>
                </c:pt>
                <c:pt idx="4">
                  <c:v>1.52E-2</c:v>
                </c:pt>
                <c:pt idx="5">
                  <c:v>1.6000000000000001E-3</c:v>
                </c:pt>
                <c:pt idx="6">
                  <c:v>9.5999999999999992E-3</c:v>
                </c:pt>
                <c:pt idx="7">
                  <c:v>1.6E-2</c:v>
                </c:pt>
                <c:pt idx="8">
                  <c:v>4.0000000000000002E-4</c:v>
                </c:pt>
                <c:pt idx="9">
                  <c:v>4.0000000000000002E-4</c:v>
                </c:pt>
              </c:numCache>
            </c:numRef>
          </c:val>
        </c:ser>
        <c:ser>
          <c:idx val="0"/>
          <c:order val="2"/>
          <c:tx>
            <c:strRef>
              <c:f>'3.3'!$A$20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'3.3'!$B$20:$K$20</c:f>
              <c:numCache>
                <c:formatCode>0.00</c:formatCode>
                <c:ptCount val="10"/>
                <c:pt idx="0">
                  <c:v>1.84E-2</c:v>
                </c:pt>
                <c:pt idx="1">
                  <c:v>4.0800000000000003E-2</c:v>
                </c:pt>
                <c:pt idx="2">
                  <c:v>2.7199999999999998E-2</c:v>
                </c:pt>
                <c:pt idx="3">
                  <c:v>1.24E-2</c:v>
                </c:pt>
                <c:pt idx="4">
                  <c:v>4.6800000000000001E-2</c:v>
                </c:pt>
                <c:pt idx="5">
                  <c:v>1.9199999999999998E-2</c:v>
                </c:pt>
                <c:pt idx="6">
                  <c:v>3.32E-2</c:v>
                </c:pt>
                <c:pt idx="7">
                  <c:v>0.15440000000000001</c:v>
                </c:pt>
                <c:pt idx="8">
                  <c:v>2.8E-3</c:v>
                </c:pt>
                <c:pt idx="9">
                  <c:v>6.0000000000000001E-3</c:v>
                </c:pt>
              </c:numCache>
            </c:numRef>
          </c:val>
        </c:ser>
        <c:ser>
          <c:idx val="1"/>
          <c:order val="3"/>
          <c:tx>
            <c:strRef>
              <c:f>'3.3'!$A$21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'3.3'!$B$21:$K$21</c:f>
              <c:numCache>
                <c:formatCode>0.00</c:formatCode>
                <c:ptCount val="10"/>
                <c:pt idx="0">
                  <c:v>0.47949999999999998</c:v>
                </c:pt>
                <c:pt idx="1">
                  <c:v>0.46479999999999999</c:v>
                </c:pt>
                <c:pt idx="2">
                  <c:v>0.3216</c:v>
                </c:pt>
                <c:pt idx="3">
                  <c:v>0.10639999999999999</c:v>
                </c:pt>
                <c:pt idx="4">
                  <c:v>0.2984</c:v>
                </c:pt>
                <c:pt idx="5">
                  <c:v>9.3200000000000005E-2</c:v>
                </c:pt>
                <c:pt idx="6">
                  <c:v>0.126</c:v>
                </c:pt>
                <c:pt idx="7">
                  <c:v>1.2392000000000001</c:v>
                </c:pt>
                <c:pt idx="8">
                  <c:v>2.0400000000000001E-2</c:v>
                </c:pt>
                <c:pt idx="9">
                  <c:v>5.7599999999999998E-2</c:v>
                </c:pt>
              </c:numCache>
            </c:numRef>
          </c:val>
        </c:ser>
        <c:ser>
          <c:idx val="4"/>
          <c:order val="4"/>
          <c:tx>
            <c:strRef>
              <c:f>'3.3'!$A$22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'3.3'!$B$22:$K$22</c:f>
              <c:numCache>
                <c:formatCode>0.00</c:formatCode>
                <c:ptCount val="10"/>
                <c:pt idx="0">
                  <c:v>1.893</c:v>
                </c:pt>
                <c:pt idx="1">
                  <c:v>4.7548000000000004</c:v>
                </c:pt>
                <c:pt idx="2">
                  <c:v>2.3664000000000001</c:v>
                </c:pt>
                <c:pt idx="3">
                  <c:v>0.63959999999999995</c:v>
                </c:pt>
                <c:pt idx="4">
                  <c:v>1.5815999999999999</c:v>
                </c:pt>
                <c:pt idx="5">
                  <c:v>0.72840000000000005</c:v>
                </c:pt>
                <c:pt idx="6">
                  <c:v>0.42520000000000002</c:v>
                </c:pt>
                <c:pt idx="7">
                  <c:v>2.7692000000000001</c:v>
                </c:pt>
                <c:pt idx="8">
                  <c:v>0.32400000000000001</c:v>
                </c:pt>
                <c:pt idx="9">
                  <c:v>0.89480000000000004</c:v>
                </c:pt>
              </c:numCache>
            </c:numRef>
          </c:val>
        </c:ser>
        <c:ser>
          <c:idx val="5"/>
          <c:order val="5"/>
          <c:tx>
            <c:strRef>
              <c:f>'3.3'!$A$23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'3.3'!$B$23:$K$23</c:f>
              <c:numCache>
                <c:formatCode>0.00</c:formatCode>
                <c:ptCount val="10"/>
                <c:pt idx="0">
                  <c:v>3.9005000000000001</c:v>
                </c:pt>
                <c:pt idx="1">
                  <c:v>6.5776000000000003</c:v>
                </c:pt>
                <c:pt idx="2">
                  <c:v>4.9847999999999999</c:v>
                </c:pt>
                <c:pt idx="3">
                  <c:v>4.0564</c:v>
                </c:pt>
                <c:pt idx="4">
                  <c:v>3.1364000000000001</c:v>
                </c:pt>
                <c:pt idx="5">
                  <c:v>4.2679999999999998</c:v>
                </c:pt>
                <c:pt idx="6">
                  <c:v>0.86160000000000003</c:v>
                </c:pt>
                <c:pt idx="7">
                  <c:v>6.1079999999999997</c:v>
                </c:pt>
                <c:pt idx="8">
                  <c:v>2.0011999999999999</c:v>
                </c:pt>
                <c:pt idx="9">
                  <c:v>6.0019999999999998</c:v>
                </c:pt>
              </c:numCache>
            </c:numRef>
          </c:val>
        </c:ser>
        <c:ser>
          <c:idx val="6"/>
          <c:order val="6"/>
          <c:tx>
            <c:strRef>
              <c:f>'3.3'!$A$24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'3.3'!$B$24:$K$24</c:f>
              <c:numCache>
                <c:formatCode>0.00</c:formatCode>
                <c:ptCount val="10"/>
                <c:pt idx="0">
                  <c:v>9.3965999999999994</c:v>
                </c:pt>
                <c:pt idx="1">
                  <c:v>4.0031999999999996</c:v>
                </c:pt>
                <c:pt idx="2">
                  <c:v>6.4492000000000003</c:v>
                </c:pt>
                <c:pt idx="3">
                  <c:v>11.7872</c:v>
                </c:pt>
                <c:pt idx="4">
                  <c:v>11.8832</c:v>
                </c:pt>
                <c:pt idx="5">
                  <c:v>12.544</c:v>
                </c:pt>
                <c:pt idx="6">
                  <c:v>6.9531999999999998</c:v>
                </c:pt>
                <c:pt idx="7">
                  <c:v>8.4228000000000005</c:v>
                </c:pt>
                <c:pt idx="8">
                  <c:v>9.8135999999999992</c:v>
                </c:pt>
                <c:pt idx="9">
                  <c:v>11.316800000000001</c:v>
                </c:pt>
              </c:numCache>
            </c:numRef>
          </c:val>
        </c:ser>
        <c:ser>
          <c:idx val="7"/>
          <c:order val="7"/>
          <c:tx>
            <c:strRef>
              <c:f>'3.3'!$A$25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'3.3'!$B$25:$K$25</c:f>
              <c:numCache>
                <c:formatCode>0.00</c:formatCode>
                <c:ptCount val="10"/>
                <c:pt idx="0">
                  <c:v>4.0923999999999996</c:v>
                </c:pt>
                <c:pt idx="1">
                  <c:v>2.3188</c:v>
                </c:pt>
                <c:pt idx="2">
                  <c:v>4.3643999999999998</c:v>
                </c:pt>
                <c:pt idx="3">
                  <c:v>3.2368000000000001</c:v>
                </c:pt>
                <c:pt idx="4">
                  <c:v>4.0472000000000001</c:v>
                </c:pt>
                <c:pt idx="5">
                  <c:v>2.7612000000000001</c:v>
                </c:pt>
                <c:pt idx="6">
                  <c:v>10.171200000000001</c:v>
                </c:pt>
                <c:pt idx="7">
                  <c:v>2.5476000000000001</c:v>
                </c:pt>
                <c:pt idx="8">
                  <c:v>7.0944000000000003</c:v>
                </c:pt>
                <c:pt idx="9">
                  <c:v>2.4891999999999999</c:v>
                </c:pt>
              </c:numCache>
            </c:numRef>
          </c:val>
        </c:ser>
        <c:ser>
          <c:idx val="8"/>
          <c:order val="8"/>
          <c:tx>
            <c:strRef>
              <c:f>'3.3'!$A$26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'3.3'!$B$26:$K$26</c:f>
              <c:numCache>
                <c:formatCode>0.00</c:formatCode>
                <c:ptCount val="10"/>
                <c:pt idx="0">
                  <c:v>0.89280000000000004</c:v>
                </c:pt>
                <c:pt idx="1">
                  <c:v>2.0840000000000001</c:v>
                </c:pt>
                <c:pt idx="2">
                  <c:v>2.6292</c:v>
                </c:pt>
                <c:pt idx="3">
                  <c:v>1.5251999999999999</c:v>
                </c:pt>
                <c:pt idx="4">
                  <c:v>0.50239999999999996</c:v>
                </c:pt>
                <c:pt idx="5">
                  <c:v>0.87880000000000003</c:v>
                </c:pt>
                <c:pt idx="6">
                  <c:v>2.6488</c:v>
                </c:pt>
                <c:pt idx="7">
                  <c:v>0.27439999999999998</c:v>
                </c:pt>
                <c:pt idx="8">
                  <c:v>2.1116000000000001</c:v>
                </c:pt>
                <c:pt idx="9">
                  <c:v>0.73480000000000001</c:v>
                </c:pt>
              </c:numCache>
            </c:numRef>
          </c:val>
        </c:ser>
        <c:ser>
          <c:idx val="9"/>
          <c:order val="9"/>
          <c:tx>
            <c:strRef>
              <c:f>'3.3'!$A$27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'3.3'!$B$27:$K$27</c:f>
              <c:numCache>
                <c:formatCode>0.00</c:formatCode>
                <c:ptCount val="10"/>
                <c:pt idx="0">
                  <c:v>0.44259999999999999</c:v>
                </c:pt>
                <c:pt idx="1">
                  <c:v>1.0216000000000001</c:v>
                </c:pt>
                <c:pt idx="2">
                  <c:v>0.41039999999999999</c:v>
                </c:pt>
                <c:pt idx="3">
                  <c:v>0.1724</c:v>
                </c:pt>
                <c:pt idx="4">
                  <c:v>4.3999999999999997E-2</c:v>
                </c:pt>
                <c:pt idx="5">
                  <c:v>0.21560000000000001</c:v>
                </c:pt>
                <c:pt idx="6">
                  <c:v>0.2888</c:v>
                </c:pt>
                <c:pt idx="7">
                  <c:v>2.2800000000000001E-2</c:v>
                </c:pt>
                <c:pt idx="8">
                  <c:v>0.19</c:v>
                </c:pt>
                <c:pt idx="9">
                  <c:v>6.0400000000000002E-2</c:v>
                </c:pt>
              </c:numCache>
            </c:numRef>
          </c:val>
        </c:ser>
        <c:ser>
          <c:idx val="10"/>
          <c:order val="10"/>
          <c:tx>
            <c:strRef>
              <c:f>'3.3'!$A$28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'3.3'!$B$28:$K$28</c:f>
              <c:numCache>
                <c:formatCode>0.00</c:formatCode>
                <c:ptCount val="10"/>
                <c:pt idx="0">
                  <c:v>9.74E-2</c:v>
                </c:pt>
                <c:pt idx="1">
                  <c:v>0.1948</c:v>
                </c:pt>
                <c:pt idx="2">
                  <c:v>1.2800000000000001E-2</c:v>
                </c:pt>
                <c:pt idx="3">
                  <c:v>1.32E-2</c:v>
                </c:pt>
                <c:pt idx="4">
                  <c:v>4.0000000000000001E-3</c:v>
                </c:pt>
                <c:pt idx="5">
                  <c:v>4.2799999999999998E-2</c:v>
                </c:pt>
                <c:pt idx="6">
                  <c:v>3.5999999999999997E-2</c:v>
                </c:pt>
                <c:pt idx="7">
                  <c:v>8.0000000000000002E-3</c:v>
                </c:pt>
                <c:pt idx="8">
                  <c:v>7.1999999999999998E-3</c:v>
                </c:pt>
                <c:pt idx="9">
                  <c:v>5.5999999999999999E-3</c:v>
                </c:pt>
              </c:numCache>
            </c:numRef>
          </c:val>
        </c:ser>
        <c:ser>
          <c:idx val="11"/>
          <c:order val="11"/>
          <c:tx>
            <c:strRef>
              <c:f>'3.3'!$A$29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'3.3'!$B$29:$K$29</c:f>
              <c:numCache>
                <c:formatCode>0.00</c:formatCode>
                <c:ptCount val="10"/>
                <c:pt idx="0">
                  <c:v>3.6200000000000003E-2</c:v>
                </c:pt>
                <c:pt idx="1">
                  <c:v>3.44E-2</c:v>
                </c:pt>
                <c:pt idx="2">
                  <c:v>4.0000000000000002E-4</c:v>
                </c:pt>
                <c:pt idx="3">
                  <c:v>1.12E-2</c:v>
                </c:pt>
                <c:pt idx="4">
                  <c:v>0</c:v>
                </c:pt>
                <c:pt idx="5">
                  <c:v>1.0800000000000001E-2</c:v>
                </c:pt>
                <c:pt idx="6">
                  <c:v>7.1999999999999998E-3</c:v>
                </c:pt>
                <c:pt idx="7">
                  <c:v>2.3999999999999998E-3</c:v>
                </c:pt>
                <c:pt idx="8">
                  <c:v>1.6000000000000001E-3</c:v>
                </c:pt>
                <c:pt idx="9">
                  <c:v>4.0000000000000002E-4</c:v>
                </c:pt>
              </c:numCache>
            </c:numRef>
          </c:val>
        </c:ser>
        <c:ser>
          <c:idx val="12"/>
          <c:order val="12"/>
          <c:tx>
            <c:strRef>
              <c:f>'3.3'!$A$30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'3.3'!$B$30:$K$30</c:f>
              <c:numCache>
                <c:formatCode>0.00</c:formatCode>
                <c:ptCount val="10"/>
                <c:pt idx="0">
                  <c:v>2.3599999999999999E-2</c:v>
                </c:pt>
                <c:pt idx="1">
                  <c:v>0.06</c:v>
                </c:pt>
                <c:pt idx="2">
                  <c:v>0</c:v>
                </c:pt>
                <c:pt idx="3">
                  <c:v>4.4000000000000003E-3</c:v>
                </c:pt>
                <c:pt idx="4">
                  <c:v>0</c:v>
                </c:pt>
                <c:pt idx="5">
                  <c:v>3.5999999999999999E-3</c:v>
                </c:pt>
                <c:pt idx="6">
                  <c:v>3.2000000000000002E-3</c:v>
                </c:pt>
                <c:pt idx="7">
                  <c:v>1.1999999999999999E-3</c:v>
                </c:pt>
                <c:pt idx="8">
                  <c:v>8.0000000000000004E-4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647744"/>
        <c:axId val="455414848"/>
      </c:barChart>
      <c:lineChart>
        <c:grouping val="standard"/>
        <c:varyColors val="0"/>
        <c:ser>
          <c:idx val="13"/>
          <c:order val="13"/>
          <c:tx>
            <c:strRef>
              <c:f>'3.3'!$A$31</c:f>
              <c:strCache>
                <c:ptCount val="1"/>
                <c:pt idx="0">
                  <c:v>gemiddelde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'3.3'!$B$31:$K$31</c:f>
              <c:numCache>
                <c:formatCode>0.00</c:formatCode>
                <c:ptCount val="10"/>
                <c:pt idx="0">
                  <c:v>3.0960618225199998E-3</c:v>
                </c:pt>
                <c:pt idx="1">
                  <c:v>-1.15115851407E-2</c:v>
                </c:pt>
                <c:pt idx="2">
                  <c:v>1.4533572407399999E-3</c:v>
                </c:pt>
                <c:pt idx="3">
                  <c:v>4.6559275147299998E-3</c:v>
                </c:pt>
                <c:pt idx="4">
                  <c:v>-1.06956652766E-2</c:v>
                </c:pt>
                <c:pt idx="5">
                  <c:v>-2.9749390765900001E-4</c:v>
                </c:pt>
                <c:pt idx="6">
                  <c:v>4.5152272243099999E-2</c:v>
                </c:pt>
                <c:pt idx="7">
                  <c:v>-5.3353131243E-2</c:v>
                </c:pt>
                <c:pt idx="8">
                  <c:v>3.0413044624300001E-2</c:v>
                </c:pt>
                <c:pt idx="9">
                  <c:v>-1.2225897029E-2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72992"/>
        <c:axId val="455415424"/>
      </c:lineChart>
      <c:catAx>
        <c:axId val="45564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5414848"/>
        <c:crosses val="autoZero"/>
        <c:auto val="1"/>
        <c:lblAlgn val="ctr"/>
        <c:lblOffset val="100"/>
        <c:noMultiLvlLbl val="0"/>
      </c:catAx>
      <c:valAx>
        <c:axId val="455414848"/>
        <c:scaling>
          <c:orientation val="minMax"/>
        </c:scaling>
        <c:delete val="0"/>
        <c:axPos val="l"/>
        <c:majorGridlines/>
        <c:title>
          <c:tx>
            <c:strRef>
              <c:f>'3.3'!$A$16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5647744"/>
        <c:crosses val="autoZero"/>
        <c:crossBetween val="between"/>
      </c:valAx>
      <c:valAx>
        <c:axId val="45541542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1" i="0" baseline="0">
                    <a:effectLst/>
                  </a:rPr>
                  <a:t>gemiddelde hoogteverandering deelgebied (m)</a:t>
                </a:r>
                <a:endParaRPr lang="nl-NL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55572992"/>
        <c:crosses val="max"/>
        <c:crossBetween val="between"/>
      </c:valAx>
      <c:catAx>
        <c:axId val="455572992"/>
        <c:scaling>
          <c:orientation val="minMax"/>
        </c:scaling>
        <c:delete val="1"/>
        <c:axPos val="b"/>
        <c:majorTickMark val="out"/>
        <c:minorTickMark val="none"/>
        <c:tickLblPos val="nextTo"/>
        <c:crossAx val="45541542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'4.1'!$C$16</c:f>
          <c:strCache>
            <c:ptCount val="1"/>
            <c:pt idx="0">
              <c:v>Deelgebied 4.1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'4.1'!$A$18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'4.1'!$B$18:$K$18</c:f>
              <c:numCache>
                <c:formatCode>0.00</c:formatCode>
                <c:ptCount val="10"/>
                <c:pt idx="0">
                  <c:v>1E-4</c:v>
                </c:pt>
                <c:pt idx="1">
                  <c:v>0</c:v>
                </c:pt>
                <c:pt idx="2">
                  <c:v>9.1999999999999998E-3</c:v>
                </c:pt>
                <c:pt idx="3">
                  <c:v>4.0000000000000002E-4</c:v>
                </c:pt>
                <c:pt idx="4">
                  <c:v>0</c:v>
                </c:pt>
                <c:pt idx="5">
                  <c:v>8.0000000000000004E-4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'4.1'!$A$19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'4.1'!$B$19:$K$19</c:f>
              <c:numCache>
                <c:formatCode>0.00</c:formatCode>
                <c:ptCount val="10"/>
                <c:pt idx="0">
                  <c:v>0</c:v>
                </c:pt>
                <c:pt idx="1">
                  <c:v>8.0000000000000004E-4</c:v>
                </c:pt>
                <c:pt idx="2">
                  <c:v>8.0000000000000002E-3</c:v>
                </c:pt>
                <c:pt idx="3">
                  <c:v>4.0000000000000002E-4</c:v>
                </c:pt>
                <c:pt idx="4">
                  <c:v>8.0000000000000004E-4</c:v>
                </c:pt>
                <c:pt idx="5">
                  <c:v>4.0000000000000002E-4</c:v>
                </c:pt>
                <c:pt idx="6">
                  <c:v>4.0000000000000002E-4</c:v>
                </c:pt>
                <c:pt idx="7">
                  <c:v>8.0000000000000004E-4</c:v>
                </c:pt>
                <c:pt idx="8">
                  <c:v>4.0000000000000002E-4</c:v>
                </c:pt>
                <c:pt idx="9">
                  <c:v>0</c:v>
                </c:pt>
              </c:numCache>
            </c:numRef>
          </c:val>
        </c:ser>
        <c:ser>
          <c:idx val="0"/>
          <c:order val="2"/>
          <c:tx>
            <c:strRef>
              <c:f>'4.1'!$A$20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'4.1'!$B$20:$K$20</c:f>
              <c:numCache>
                <c:formatCode>0.00</c:formatCode>
                <c:ptCount val="10"/>
                <c:pt idx="0">
                  <c:v>5.7999999999999996E-3</c:v>
                </c:pt>
                <c:pt idx="1">
                  <c:v>1.7600000000000001E-2</c:v>
                </c:pt>
                <c:pt idx="2">
                  <c:v>2.92E-2</c:v>
                </c:pt>
                <c:pt idx="3">
                  <c:v>3.5999999999999999E-3</c:v>
                </c:pt>
                <c:pt idx="4">
                  <c:v>3.2000000000000002E-3</c:v>
                </c:pt>
                <c:pt idx="5">
                  <c:v>8.0000000000000004E-4</c:v>
                </c:pt>
                <c:pt idx="6">
                  <c:v>7.6E-3</c:v>
                </c:pt>
                <c:pt idx="7">
                  <c:v>2.76E-2</c:v>
                </c:pt>
                <c:pt idx="8">
                  <c:v>0</c:v>
                </c:pt>
                <c:pt idx="9">
                  <c:v>1.1999999999999999E-3</c:v>
                </c:pt>
              </c:numCache>
            </c:numRef>
          </c:val>
        </c:ser>
        <c:ser>
          <c:idx val="1"/>
          <c:order val="3"/>
          <c:tx>
            <c:strRef>
              <c:f>'4.1'!$A$21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'4.1'!$B$21:$K$21</c:f>
              <c:numCache>
                <c:formatCode>0.00</c:formatCode>
                <c:ptCount val="10"/>
                <c:pt idx="0">
                  <c:v>0.1041</c:v>
                </c:pt>
                <c:pt idx="1">
                  <c:v>0.44</c:v>
                </c:pt>
                <c:pt idx="2">
                  <c:v>0.23599999999999999</c:v>
                </c:pt>
                <c:pt idx="3">
                  <c:v>8.6800000000000002E-2</c:v>
                </c:pt>
                <c:pt idx="4">
                  <c:v>7.4399999999999994E-2</c:v>
                </c:pt>
                <c:pt idx="5">
                  <c:v>2.7199999999999998E-2</c:v>
                </c:pt>
                <c:pt idx="6">
                  <c:v>4.7600000000000003E-2</c:v>
                </c:pt>
                <c:pt idx="7">
                  <c:v>0.47399999999999998</c:v>
                </c:pt>
                <c:pt idx="8">
                  <c:v>5.5999999999999999E-3</c:v>
                </c:pt>
                <c:pt idx="9">
                  <c:v>3.1199999999999999E-2</c:v>
                </c:pt>
              </c:numCache>
            </c:numRef>
          </c:val>
        </c:ser>
        <c:ser>
          <c:idx val="4"/>
          <c:order val="4"/>
          <c:tx>
            <c:strRef>
              <c:f>'4.1'!$A$22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'4.1'!$B$22:$K$22</c:f>
              <c:numCache>
                <c:formatCode>0.00</c:formatCode>
                <c:ptCount val="10"/>
                <c:pt idx="0">
                  <c:v>0.77510000000000001</c:v>
                </c:pt>
                <c:pt idx="1">
                  <c:v>2.9460000000000002</c:v>
                </c:pt>
                <c:pt idx="2">
                  <c:v>1.3855999999999999</c:v>
                </c:pt>
                <c:pt idx="3">
                  <c:v>0.66439999999999999</c:v>
                </c:pt>
                <c:pt idx="4">
                  <c:v>0.57320000000000004</c:v>
                </c:pt>
                <c:pt idx="5">
                  <c:v>0.30880000000000002</c:v>
                </c:pt>
                <c:pt idx="6">
                  <c:v>0.23200000000000001</c:v>
                </c:pt>
                <c:pt idx="7">
                  <c:v>1.6968000000000001</c:v>
                </c:pt>
                <c:pt idx="8">
                  <c:v>9.8000000000000004E-2</c:v>
                </c:pt>
                <c:pt idx="9">
                  <c:v>0.5504</c:v>
                </c:pt>
              </c:numCache>
            </c:numRef>
          </c:val>
        </c:ser>
        <c:ser>
          <c:idx val="5"/>
          <c:order val="5"/>
          <c:tx>
            <c:strRef>
              <c:f>'4.1'!$A$23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'4.1'!$B$23:$K$23</c:f>
              <c:numCache>
                <c:formatCode>0.00</c:formatCode>
                <c:ptCount val="10"/>
                <c:pt idx="0">
                  <c:v>2.6448</c:v>
                </c:pt>
                <c:pt idx="1">
                  <c:v>3.7031999999999998</c:v>
                </c:pt>
                <c:pt idx="2">
                  <c:v>2.0952000000000002</c:v>
                </c:pt>
                <c:pt idx="3">
                  <c:v>3.1676000000000002</c:v>
                </c:pt>
                <c:pt idx="4">
                  <c:v>1.3512</c:v>
                </c:pt>
                <c:pt idx="5">
                  <c:v>1.0964</c:v>
                </c:pt>
                <c:pt idx="6">
                  <c:v>0.68559999999999999</c:v>
                </c:pt>
                <c:pt idx="7">
                  <c:v>3.7547999999999999</c:v>
                </c:pt>
                <c:pt idx="8">
                  <c:v>0.67079999999999995</c:v>
                </c:pt>
                <c:pt idx="9">
                  <c:v>7.1988000000000003</c:v>
                </c:pt>
              </c:numCache>
            </c:numRef>
          </c:val>
        </c:ser>
        <c:ser>
          <c:idx val="6"/>
          <c:order val="6"/>
          <c:tx>
            <c:strRef>
              <c:f>'4.1'!$A$24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'4.1'!$B$24:$K$24</c:f>
              <c:numCache>
                <c:formatCode>0.00</c:formatCode>
                <c:ptCount val="10"/>
                <c:pt idx="0">
                  <c:v>6.5846</c:v>
                </c:pt>
                <c:pt idx="1">
                  <c:v>1.9987999999999999</c:v>
                </c:pt>
                <c:pt idx="2">
                  <c:v>3.2587999999999999</c:v>
                </c:pt>
                <c:pt idx="3">
                  <c:v>7.2328000000000001</c:v>
                </c:pt>
                <c:pt idx="4">
                  <c:v>7.7572000000000001</c:v>
                </c:pt>
                <c:pt idx="5">
                  <c:v>7.5044000000000004</c:v>
                </c:pt>
                <c:pt idx="6">
                  <c:v>5.7767999999999997</c:v>
                </c:pt>
                <c:pt idx="7">
                  <c:v>4.9691999999999998</c:v>
                </c:pt>
                <c:pt idx="8">
                  <c:v>5.5944000000000003</c:v>
                </c:pt>
                <c:pt idx="9">
                  <c:v>2.8512</c:v>
                </c:pt>
              </c:numCache>
            </c:numRef>
          </c:val>
        </c:ser>
        <c:ser>
          <c:idx val="7"/>
          <c:order val="7"/>
          <c:tx>
            <c:strRef>
              <c:f>'4.1'!$A$25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'4.1'!$B$25:$K$25</c:f>
              <c:numCache>
                <c:formatCode>0.00</c:formatCode>
                <c:ptCount val="10"/>
                <c:pt idx="0">
                  <c:v>1.2585999999999999</c:v>
                </c:pt>
                <c:pt idx="1">
                  <c:v>1.3724000000000001</c:v>
                </c:pt>
                <c:pt idx="2">
                  <c:v>2.8563999999999998</c:v>
                </c:pt>
                <c:pt idx="3">
                  <c:v>0.97199999999999998</c:v>
                </c:pt>
                <c:pt idx="4">
                  <c:v>2.3424</c:v>
                </c:pt>
                <c:pt idx="5">
                  <c:v>3.0808</c:v>
                </c:pt>
                <c:pt idx="6">
                  <c:v>4.5095999999999998</c:v>
                </c:pt>
                <c:pt idx="7">
                  <c:v>0.74399999999999999</c:v>
                </c:pt>
                <c:pt idx="8">
                  <c:v>4.3352000000000004</c:v>
                </c:pt>
                <c:pt idx="9">
                  <c:v>0.78720000000000001</c:v>
                </c:pt>
              </c:numCache>
            </c:numRef>
          </c:val>
        </c:ser>
        <c:ser>
          <c:idx val="8"/>
          <c:order val="8"/>
          <c:tx>
            <c:strRef>
              <c:f>'4.1'!$A$26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'4.1'!$B$26:$K$26</c:f>
              <c:numCache>
                <c:formatCode>0.00</c:formatCode>
                <c:ptCount val="10"/>
                <c:pt idx="0">
                  <c:v>0.26</c:v>
                </c:pt>
                <c:pt idx="1">
                  <c:v>1.1888000000000001</c:v>
                </c:pt>
                <c:pt idx="2">
                  <c:v>1.972</c:v>
                </c:pt>
                <c:pt idx="3">
                  <c:v>0.3372</c:v>
                </c:pt>
                <c:pt idx="4">
                  <c:v>0.36359999999999998</c:v>
                </c:pt>
                <c:pt idx="5">
                  <c:v>0.44719999999999999</c:v>
                </c:pt>
                <c:pt idx="6">
                  <c:v>1.1004</c:v>
                </c:pt>
                <c:pt idx="7">
                  <c:v>0.1188</c:v>
                </c:pt>
                <c:pt idx="8">
                  <c:v>0.99960000000000004</c:v>
                </c:pt>
                <c:pt idx="9">
                  <c:v>0.43559999999999999</c:v>
                </c:pt>
              </c:numCache>
            </c:numRef>
          </c:val>
        </c:ser>
        <c:ser>
          <c:idx val="9"/>
          <c:order val="9"/>
          <c:tx>
            <c:strRef>
              <c:f>'4.1'!$A$27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'4.1'!$B$27:$K$27</c:f>
              <c:numCache>
                <c:formatCode>0.00</c:formatCode>
                <c:ptCount val="10"/>
                <c:pt idx="0">
                  <c:v>6.1400000000000003E-2</c:v>
                </c:pt>
                <c:pt idx="1">
                  <c:v>0.27</c:v>
                </c:pt>
                <c:pt idx="2">
                  <c:v>0.37959999999999999</c:v>
                </c:pt>
                <c:pt idx="3">
                  <c:v>3.44E-2</c:v>
                </c:pt>
                <c:pt idx="4">
                  <c:v>3.32E-2</c:v>
                </c:pt>
                <c:pt idx="5">
                  <c:v>3.5200000000000002E-2</c:v>
                </c:pt>
                <c:pt idx="6">
                  <c:v>0.1396</c:v>
                </c:pt>
                <c:pt idx="7">
                  <c:v>1.6799999999999999E-2</c:v>
                </c:pt>
                <c:pt idx="8">
                  <c:v>9.5200000000000007E-2</c:v>
                </c:pt>
                <c:pt idx="9">
                  <c:v>6.4399999999999999E-2</c:v>
                </c:pt>
              </c:numCache>
            </c:numRef>
          </c:val>
        </c:ser>
        <c:ser>
          <c:idx val="10"/>
          <c:order val="10"/>
          <c:tx>
            <c:strRef>
              <c:f>'4.1'!$A$28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'4.1'!$B$28:$K$28</c:f>
              <c:numCache>
                <c:formatCode>0.00</c:formatCode>
                <c:ptCount val="10"/>
                <c:pt idx="0">
                  <c:v>1.0699999999999999E-2</c:v>
                </c:pt>
                <c:pt idx="1">
                  <c:v>1.44E-2</c:v>
                </c:pt>
                <c:pt idx="2">
                  <c:v>3.4000000000000002E-2</c:v>
                </c:pt>
                <c:pt idx="3">
                  <c:v>2.3999999999999998E-3</c:v>
                </c:pt>
                <c:pt idx="4">
                  <c:v>3.5999999999999999E-3</c:v>
                </c:pt>
                <c:pt idx="5">
                  <c:v>8.0000000000000004E-4</c:v>
                </c:pt>
                <c:pt idx="6">
                  <c:v>2.3999999999999998E-3</c:v>
                </c:pt>
                <c:pt idx="7">
                  <c:v>4.0000000000000002E-4</c:v>
                </c:pt>
                <c:pt idx="8">
                  <c:v>3.2000000000000002E-3</c:v>
                </c:pt>
                <c:pt idx="9">
                  <c:v>4.0000000000000001E-3</c:v>
                </c:pt>
              </c:numCache>
            </c:numRef>
          </c:val>
        </c:ser>
        <c:ser>
          <c:idx val="11"/>
          <c:order val="11"/>
          <c:tx>
            <c:strRef>
              <c:f>'4.1'!$A$29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'4.1'!$B$29:$K$29</c:f>
              <c:numCache>
                <c:formatCode>0.00</c:formatCode>
                <c:ptCount val="10"/>
                <c:pt idx="0">
                  <c:v>3.3999999999999998E-3</c:v>
                </c:pt>
                <c:pt idx="1">
                  <c:v>2.3999999999999998E-3</c:v>
                </c:pt>
                <c:pt idx="2">
                  <c:v>6.4000000000000003E-3</c:v>
                </c:pt>
                <c:pt idx="3">
                  <c:v>8.0000000000000004E-4</c:v>
                </c:pt>
                <c:pt idx="4">
                  <c:v>0</c:v>
                </c:pt>
                <c:pt idx="5">
                  <c:v>0</c:v>
                </c:pt>
                <c:pt idx="6">
                  <c:v>8.0000000000000004E-4</c:v>
                </c:pt>
                <c:pt idx="7">
                  <c:v>0</c:v>
                </c:pt>
                <c:pt idx="8">
                  <c:v>8.0000000000000004E-4</c:v>
                </c:pt>
                <c:pt idx="9">
                  <c:v>1.1999999999999999E-3</c:v>
                </c:pt>
              </c:numCache>
            </c:numRef>
          </c:val>
        </c:ser>
        <c:ser>
          <c:idx val="12"/>
          <c:order val="12"/>
          <c:tx>
            <c:strRef>
              <c:f>'4.1'!$A$30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'4.1'!$B$30:$K$30</c:f>
              <c:numCache>
                <c:formatCode>0.00</c:formatCode>
                <c:ptCount val="10"/>
                <c:pt idx="0">
                  <c:v>8.0000000000000004E-4</c:v>
                </c:pt>
                <c:pt idx="1">
                  <c:v>0</c:v>
                </c:pt>
                <c:pt idx="2">
                  <c:v>1.6000000000000001E-3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4.0000000000000002E-4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159808"/>
        <c:axId val="455868992"/>
      </c:barChart>
      <c:lineChart>
        <c:grouping val="standard"/>
        <c:varyColors val="0"/>
        <c:ser>
          <c:idx val="13"/>
          <c:order val="13"/>
          <c:tx>
            <c:strRef>
              <c:f>'4.1'!$A$31</c:f>
              <c:strCache>
                <c:ptCount val="1"/>
                <c:pt idx="0">
                  <c:v>gemiddelde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'4.1'!$B$31:$K$31</c:f>
              <c:numCache>
                <c:formatCode>0.00</c:formatCode>
                <c:ptCount val="10"/>
                <c:pt idx="0">
                  <c:v>-1.00664423455E-2</c:v>
                </c:pt>
                <c:pt idx="1">
                  <c:v>-3.9606582661300002E-2</c:v>
                </c:pt>
                <c:pt idx="2">
                  <c:v>1.4825309034000001E-2</c:v>
                </c:pt>
                <c:pt idx="3">
                  <c:v>-1.83914539799E-2</c:v>
                </c:pt>
                <c:pt idx="4">
                  <c:v>2.7383205799699998E-3</c:v>
                </c:pt>
                <c:pt idx="5">
                  <c:v>1.31727296255E-2</c:v>
                </c:pt>
                <c:pt idx="6">
                  <c:v>3.3413582244500001E-2</c:v>
                </c:pt>
                <c:pt idx="7">
                  <c:v>-5.2486964546799998E-2</c:v>
                </c:pt>
                <c:pt idx="8">
                  <c:v>3.43732262257E-2</c:v>
                </c:pt>
                <c:pt idx="9">
                  <c:v>-3.0662949170099998E-2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649280"/>
        <c:axId val="455869568"/>
      </c:lineChart>
      <c:catAx>
        <c:axId val="45515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5868992"/>
        <c:crosses val="autoZero"/>
        <c:auto val="1"/>
        <c:lblAlgn val="ctr"/>
        <c:lblOffset val="100"/>
        <c:noMultiLvlLbl val="0"/>
      </c:catAx>
      <c:valAx>
        <c:axId val="455868992"/>
        <c:scaling>
          <c:orientation val="minMax"/>
        </c:scaling>
        <c:delete val="0"/>
        <c:axPos val="l"/>
        <c:majorGridlines/>
        <c:title>
          <c:tx>
            <c:strRef>
              <c:f>'4.1'!$A$16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5159808"/>
        <c:crosses val="autoZero"/>
        <c:crossBetween val="between"/>
      </c:valAx>
      <c:valAx>
        <c:axId val="45586956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1" i="0" baseline="0">
                    <a:effectLst/>
                  </a:rPr>
                  <a:t>gemiddelde hoogteverandering deelgebied (m)</a:t>
                </a:r>
                <a:endParaRPr lang="nl-NL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55649280"/>
        <c:crosses val="max"/>
        <c:crossBetween val="between"/>
      </c:valAx>
      <c:catAx>
        <c:axId val="455649280"/>
        <c:scaling>
          <c:orientation val="minMax"/>
        </c:scaling>
        <c:delete val="1"/>
        <c:axPos val="b"/>
        <c:majorTickMark val="out"/>
        <c:minorTickMark val="none"/>
        <c:tickLblPos val="nextTo"/>
        <c:crossAx val="45586956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'4.2'!$C$16</c:f>
          <c:strCache>
            <c:ptCount val="1"/>
            <c:pt idx="0">
              <c:v>Deelgebied 4.2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'4.2'!$A$18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'4.2'!$B$18:$K$18</c:f>
              <c:numCache>
                <c:formatCode>0.00</c:formatCode>
                <c:ptCount val="10"/>
                <c:pt idx="0">
                  <c:v>2.9999999999999997E-4</c:v>
                </c:pt>
                <c:pt idx="1">
                  <c:v>0</c:v>
                </c:pt>
                <c:pt idx="2">
                  <c:v>6.0000000000000001E-3</c:v>
                </c:pt>
                <c:pt idx="3">
                  <c:v>0</c:v>
                </c:pt>
                <c:pt idx="4">
                  <c:v>1.1999999999999999E-3</c:v>
                </c:pt>
                <c:pt idx="5">
                  <c:v>1.1999999999999999E-3</c:v>
                </c:pt>
                <c:pt idx="6">
                  <c:v>0</c:v>
                </c:pt>
                <c:pt idx="7">
                  <c:v>1.1999999999999999E-3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'4.2'!$A$19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'4.2'!$B$19:$K$19</c:f>
              <c:numCache>
                <c:formatCode>0.00</c:formatCode>
                <c:ptCount val="10"/>
                <c:pt idx="0">
                  <c:v>8.9999999999999998E-4</c:v>
                </c:pt>
                <c:pt idx="1">
                  <c:v>2.8E-3</c:v>
                </c:pt>
                <c:pt idx="2">
                  <c:v>9.1999999999999998E-3</c:v>
                </c:pt>
                <c:pt idx="3">
                  <c:v>8.0000000000000004E-4</c:v>
                </c:pt>
                <c:pt idx="4">
                  <c:v>4.4000000000000003E-3</c:v>
                </c:pt>
                <c:pt idx="5">
                  <c:v>2.3999999999999998E-3</c:v>
                </c:pt>
                <c:pt idx="6">
                  <c:v>4.0000000000000002E-4</c:v>
                </c:pt>
                <c:pt idx="7">
                  <c:v>6.4000000000000003E-3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2"/>
          <c:tx>
            <c:strRef>
              <c:f>'4.2'!$A$20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'4.2'!$B$20:$K$20</c:f>
              <c:numCache>
                <c:formatCode>0.00</c:formatCode>
                <c:ptCount val="10"/>
                <c:pt idx="0">
                  <c:v>8.5000000000000006E-3</c:v>
                </c:pt>
                <c:pt idx="1">
                  <c:v>2.9600000000000001E-2</c:v>
                </c:pt>
                <c:pt idx="2">
                  <c:v>0.03</c:v>
                </c:pt>
                <c:pt idx="3">
                  <c:v>7.1999999999999998E-3</c:v>
                </c:pt>
                <c:pt idx="4">
                  <c:v>1.44E-2</c:v>
                </c:pt>
                <c:pt idx="5">
                  <c:v>5.1999999999999998E-3</c:v>
                </c:pt>
                <c:pt idx="6">
                  <c:v>4.7999999999999996E-3</c:v>
                </c:pt>
                <c:pt idx="7">
                  <c:v>4.1200000000000001E-2</c:v>
                </c:pt>
                <c:pt idx="8">
                  <c:v>1.1999999999999999E-3</c:v>
                </c:pt>
                <c:pt idx="9">
                  <c:v>3.5999999999999999E-3</c:v>
                </c:pt>
              </c:numCache>
            </c:numRef>
          </c:val>
        </c:ser>
        <c:ser>
          <c:idx val="1"/>
          <c:order val="3"/>
          <c:tx>
            <c:strRef>
              <c:f>'4.2'!$A$21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'4.2'!$B$21:$K$21</c:f>
              <c:numCache>
                <c:formatCode>0.00</c:formatCode>
                <c:ptCount val="10"/>
                <c:pt idx="0">
                  <c:v>0.1163</c:v>
                </c:pt>
                <c:pt idx="1">
                  <c:v>0.56000000000000005</c:v>
                </c:pt>
                <c:pt idx="2">
                  <c:v>0.30599999999999999</c:v>
                </c:pt>
                <c:pt idx="3">
                  <c:v>0.1124</c:v>
                </c:pt>
                <c:pt idx="4">
                  <c:v>0.1416</c:v>
                </c:pt>
                <c:pt idx="5">
                  <c:v>5.04E-2</c:v>
                </c:pt>
                <c:pt idx="6">
                  <c:v>4.5999999999999999E-2</c:v>
                </c:pt>
                <c:pt idx="7">
                  <c:v>0.50319999999999998</c:v>
                </c:pt>
                <c:pt idx="8">
                  <c:v>1.72E-2</c:v>
                </c:pt>
                <c:pt idx="9">
                  <c:v>6.6400000000000001E-2</c:v>
                </c:pt>
              </c:numCache>
            </c:numRef>
          </c:val>
        </c:ser>
        <c:ser>
          <c:idx val="4"/>
          <c:order val="4"/>
          <c:tx>
            <c:strRef>
              <c:f>'4.2'!$A$22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'4.2'!$B$22:$K$22</c:f>
              <c:numCache>
                <c:formatCode>0.00</c:formatCode>
                <c:ptCount val="10"/>
                <c:pt idx="0">
                  <c:v>0.69010000000000005</c:v>
                </c:pt>
                <c:pt idx="1">
                  <c:v>3.5436000000000001</c:v>
                </c:pt>
                <c:pt idx="2">
                  <c:v>1.494</c:v>
                </c:pt>
                <c:pt idx="3">
                  <c:v>0.64839999999999998</c:v>
                </c:pt>
                <c:pt idx="4">
                  <c:v>0.64680000000000004</c:v>
                </c:pt>
                <c:pt idx="5">
                  <c:v>0.45760000000000001</c:v>
                </c:pt>
                <c:pt idx="6">
                  <c:v>0.29320000000000002</c:v>
                </c:pt>
                <c:pt idx="7">
                  <c:v>1.7652000000000001</c:v>
                </c:pt>
                <c:pt idx="8">
                  <c:v>0.16439999999999999</c:v>
                </c:pt>
                <c:pt idx="9">
                  <c:v>0.59919999999999995</c:v>
                </c:pt>
              </c:numCache>
            </c:numRef>
          </c:val>
        </c:ser>
        <c:ser>
          <c:idx val="5"/>
          <c:order val="5"/>
          <c:tx>
            <c:strRef>
              <c:f>'4.2'!$A$23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'4.2'!$B$23:$K$23</c:f>
              <c:numCache>
                <c:formatCode>0.00</c:formatCode>
                <c:ptCount val="10"/>
                <c:pt idx="0">
                  <c:v>2.2612999999999999</c:v>
                </c:pt>
                <c:pt idx="1">
                  <c:v>4.0972</c:v>
                </c:pt>
                <c:pt idx="2">
                  <c:v>2.1859999999999999</c:v>
                </c:pt>
                <c:pt idx="3">
                  <c:v>2.6383999999999999</c:v>
                </c:pt>
                <c:pt idx="4">
                  <c:v>1.6492</c:v>
                </c:pt>
                <c:pt idx="5">
                  <c:v>1.4984</c:v>
                </c:pt>
                <c:pt idx="6">
                  <c:v>0.70040000000000002</c:v>
                </c:pt>
                <c:pt idx="7">
                  <c:v>3.7724000000000002</c:v>
                </c:pt>
                <c:pt idx="8">
                  <c:v>0.62919999999999998</c:v>
                </c:pt>
                <c:pt idx="9">
                  <c:v>7.2176</c:v>
                </c:pt>
              </c:numCache>
            </c:numRef>
          </c:val>
        </c:ser>
        <c:ser>
          <c:idx val="6"/>
          <c:order val="6"/>
          <c:tx>
            <c:strRef>
              <c:f>'4.2'!$A$24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'4.2'!$B$24:$K$24</c:f>
              <c:numCache>
                <c:formatCode>0.00</c:formatCode>
                <c:ptCount val="10"/>
                <c:pt idx="0">
                  <c:v>7.8019999999999996</c:v>
                </c:pt>
                <c:pt idx="1">
                  <c:v>2.0036</c:v>
                </c:pt>
                <c:pt idx="2">
                  <c:v>3.4828000000000001</c:v>
                </c:pt>
                <c:pt idx="3">
                  <c:v>8.6012000000000004</c:v>
                </c:pt>
                <c:pt idx="4">
                  <c:v>8.718</c:v>
                </c:pt>
                <c:pt idx="5">
                  <c:v>8.7187999999999999</c:v>
                </c:pt>
                <c:pt idx="6">
                  <c:v>5.0411999999999999</c:v>
                </c:pt>
                <c:pt idx="7">
                  <c:v>5.7107999999999999</c:v>
                </c:pt>
                <c:pt idx="8">
                  <c:v>5.6284000000000001</c:v>
                </c:pt>
                <c:pt idx="9">
                  <c:v>3.6676000000000002</c:v>
                </c:pt>
              </c:numCache>
            </c:numRef>
          </c:val>
        </c:ser>
        <c:ser>
          <c:idx val="7"/>
          <c:order val="7"/>
          <c:tx>
            <c:strRef>
              <c:f>'4.2'!$A$25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'4.2'!$B$25:$K$25</c:f>
              <c:numCache>
                <c:formatCode>0.00</c:formatCode>
                <c:ptCount val="10"/>
                <c:pt idx="0">
                  <c:v>1.607</c:v>
                </c:pt>
                <c:pt idx="1">
                  <c:v>1.3895999999999999</c:v>
                </c:pt>
                <c:pt idx="2">
                  <c:v>3.3635999999999999</c:v>
                </c:pt>
                <c:pt idx="3">
                  <c:v>1.3668</c:v>
                </c:pt>
                <c:pt idx="4">
                  <c:v>2.2848000000000002</c:v>
                </c:pt>
                <c:pt idx="5">
                  <c:v>2.5956000000000001</c:v>
                </c:pt>
                <c:pt idx="6">
                  <c:v>6.1432000000000002</c:v>
                </c:pt>
                <c:pt idx="7">
                  <c:v>1.0107999999999999</c:v>
                </c:pt>
                <c:pt idx="8">
                  <c:v>5.1840000000000002</c:v>
                </c:pt>
                <c:pt idx="9">
                  <c:v>0.96519999999999995</c:v>
                </c:pt>
              </c:numCache>
            </c:numRef>
          </c:val>
        </c:ser>
        <c:ser>
          <c:idx val="8"/>
          <c:order val="8"/>
          <c:tx>
            <c:strRef>
              <c:f>'4.2'!$A$26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'4.2'!$B$26:$K$26</c:f>
              <c:numCache>
                <c:formatCode>0.00</c:formatCode>
                <c:ptCount val="10"/>
                <c:pt idx="0">
                  <c:v>0.31140000000000001</c:v>
                </c:pt>
                <c:pt idx="1">
                  <c:v>1.202</c:v>
                </c:pt>
                <c:pt idx="2">
                  <c:v>2.1707999999999998</c:v>
                </c:pt>
                <c:pt idx="3">
                  <c:v>0.4612</c:v>
                </c:pt>
                <c:pt idx="4">
                  <c:v>0.41360000000000002</c:v>
                </c:pt>
                <c:pt idx="5">
                  <c:v>0.52</c:v>
                </c:pt>
                <c:pt idx="6">
                  <c:v>1.49</c:v>
                </c:pt>
                <c:pt idx="7">
                  <c:v>0.16200000000000001</c:v>
                </c:pt>
                <c:pt idx="8">
                  <c:v>1.2396</c:v>
                </c:pt>
                <c:pt idx="9">
                  <c:v>0.54079999999999995</c:v>
                </c:pt>
              </c:numCache>
            </c:numRef>
          </c:val>
        </c:ser>
        <c:ser>
          <c:idx val="9"/>
          <c:order val="9"/>
          <c:tx>
            <c:strRef>
              <c:f>'4.2'!$A$27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'4.2'!$B$27:$K$27</c:f>
              <c:numCache>
                <c:formatCode>0.00</c:formatCode>
                <c:ptCount val="10"/>
                <c:pt idx="0">
                  <c:v>8.1000000000000003E-2</c:v>
                </c:pt>
                <c:pt idx="1">
                  <c:v>0.34320000000000001</c:v>
                </c:pt>
                <c:pt idx="2">
                  <c:v>0.496</c:v>
                </c:pt>
                <c:pt idx="3">
                  <c:v>7.2800000000000004E-2</c:v>
                </c:pt>
                <c:pt idx="4">
                  <c:v>4.0399999999999998E-2</c:v>
                </c:pt>
                <c:pt idx="5">
                  <c:v>6.1199999999999997E-2</c:v>
                </c:pt>
                <c:pt idx="6">
                  <c:v>0.18640000000000001</c:v>
                </c:pt>
                <c:pt idx="7">
                  <c:v>2.4E-2</c:v>
                </c:pt>
                <c:pt idx="8">
                  <c:v>0.13320000000000001</c:v>
                </c:pt>
                <c:pt idx="9">
                  <c:v>9.8799999999999999E-2</c:v>
                </c:pt>
              </c:numCache>
            </c:numRef>
          </c:val>
        </c:ser>
        <c:ser>
          <c:idx val="10"/>
          <c:order val="10"/>
          <c:tx>
            <c:strRef>
              <c:f>'4.2'!$A$28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'4.2'!$B$28:$K$28</c:f>
              <c:numCache>
                <c:formatCode>0.00</c:formatCode>
                <c:ptCount val="10"/>
                <c:pt idx="0">
                  <c:v>1.7500000000000002E-2</c:v>
                </c:pt>
                <c:pt idx="1">
                  <c:v>2.4799999999999999E-2</c:v>
                </c:pt>
                <c:pt idx="2">
                  <c:v>4.8800000000000003E-2</c:v>
                </c:pt>
                <c:pt idx="3">
                  <c:v>6.4000000000000003E-3</c:v>
                </c:pt>
                <c:pt idx="4">
                  <c:v>2.8E-3</c:v>
                </c:pt>
                <c:pt idx="5">
                  <c:v>4.7999999999999996E-3</c:v>
                </c:pt>
                <c:pt idx="6">
                  <c:v>9.1999999999999998E-3</c:v>
                </c:pt>
                <c:pt idx="7">
                  <c:v>4.4000000000000003E-3</c:v>
                </c:pt>
                <c:pt idx="8">
                  <c:v>4.0000000000000001E-3</c:v>
                </c:pt>
                <c:pt idx="9">
                  <c:v>6.4000000000000003E-3</c:v>
                </c:pt>
              </c:numCache>
            </c:numRef>
          </c:val>
        </c:ser>
        <c:ser>
          <c:idx val="11"/>
          <c:order val="11"/>
          <c:tx>
            <c:strRef>
              <c:f>'4.2'!$A$29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'4.2'!$B$29:$K$29</c:f>
              <c:numCache>
                <c:formatCode>0.00</c:formatCode>
                <c:ptCount val="10"/>
                <c:pt idx="0">
                  <c:v>4.3E-3</c:v>
                </c:pt>
                <c:pt idx="1">
                  <c:v>2E-3</c:v>
                </c:pt>
                <c:pt idx="2">
                  <c:v>1.12E-2</c:v>
                </c:pt>
                <c:pt idx="3">
                  <c:v>1.6000000000000001E-3</c:v>
                </c:pt>
                <c:pt idx="4">
                  <c:v>0</c:v>
                </c:pt>
                <c:pt idx="5">
                  <c:v>1.1999999999999999E-3</c:v>
                </c:pt>
                <c:pt idx="6">
                  <c:v>2E-3</c:v>
                </c:pt>
                <c:pt idx="7">
                  <c:v>0</c:v>
                </c:pt>
                <c:pt idx="8">
                  <c:v>4.0000000000000002E-4</c:v>
                </c:pt>
                <c:pt idx="9">
                  <c:v>8.0000000000000004E-4</c:v>
                </c:pt>
              </c:numCache>
            </c:numRef>
          </c:val>
        </c:ser>
        <c:ser>
          <c:idx val="12"/>
          <c:order val="12"/>
          <c:tx>
            <c:strRef>
              <c:f>'4.2'!$A$30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'4.2'!$B$30:$K$30</c:f>
              <c:numCache>
                <c:formatCode>0.00</c:formatCode>
                <c:ptCount val="10"/>
                <c:pt idx="0">
                  <c:v>1.8E-3</c:v>
                </c:pt>
                <c:pt idx="1">
                  <c:v>0</c:v>
                </c:pt>
                <c:pt idx="2">
                  <c:v>4.4000000000000003E-3</c:v>
                </c:pt>
                <c:pt idx="3">
                  <c:v>0</c:v>
                </c:pt>
                <c:pt idx="4">
                  <c:v>0</c:v>
                </c:pt>
                <c:pt idx="5">
                  <c:v>4.0000000000000002E-4</c:v>
                </c:pt>
                <c:pt idx="6">
                  <c:v>4.0000000000000002E-4</c:v>
                </c:pt>
                <c:pt idx="7">
                  <c:v>0</c:v>
                </c:pt>
                <c:pt idx="8">
                  <c:v>0</c:v>
                </c:pt>
                <c:pt idx="9">
                  <c:v>8.0000000000000004E-4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188416"/>
        <c:axId val="455873024"/>
      </c:barChart>
      <c:lineChart>
        <c:grouping val="standard"/>
        <c:varyColors val="0"/>
        <c:ser>
          <c:idx val="13"/>
          <c:order val="13"/>
          <c:tx>
            <c:strRef>
              <c:f>'4.2'!$A$31</c:f>
              <c:strCache>
                <c:ptCount val="1"/>
                <c:pt idx="0">
                  <c:v>gemiddelde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'4.2'!$B$31:$K$31</c:f>
              <c:numCache>
                <c:formatCode>0.00</c:formatCode>
                <c:ptCount val="10"/>
                <c:pt idx="0">
                  <c:v>-3.1353856646799999E-3</c:v>
                </c:pt>
                <c:pt idx="1">
                  <c:v>-4.6007660175500002E-2</c:v>
                </c:pt>
                <c:pt idx="2">
                  <c:v>1.89215822283E-2</c:v>
                </c:pt>
                <c:pt idx="3">
                  <c:v>-1.0629825215400001E-2</c:v>
                </c:pt>
                <c:pt idx="4">
                  <c:v>-2.2219076855E-3</c:v>
                </c:pt>
                <c:pt idx="5">
                  <c:v>8.1868929885300003E-3</c:v>
                </c:pt>
                <c:pt idx="6">
                  <c:v>4.2422400515E-2</c:v>
                </c:pt>
                <c:pt idx="7">
                  <c:v>-4.8283656642400002E-2</c:v>
                </c:pt>
                <c:pt idx="8">
                  <c:v>3.7713531361600001E-2</c:v>
                </c:pt>
                <c:pt idx="9">
                  <c:v>-2.6745007710200001E-2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162816"/>
        <c:axId val="455873600"/>
      </c:lineChart>
      <c:catAx>
        <c:axId val="45618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5873024"/>
        <c:crosses val="autoZero"/>
        <c:auto val="1"/>
        <c:lblAlgn val="ctr"/>
        <c:lblOffset val="100"/>
        <c:noMultiLvlLbl val="0"/>
      </c:catAx>
      <c:valAx>
        <c:axId val="455873024"/>
        <c:scaling>
          <c:orientation val="minMax"/>
        </c:scaling>
        <c:delete val="0"/>
        <c:axPos val="l"/>
        <c:majorGridlines/>
        <c:title>
          <c:tx>
            <c:strRef>
              <c:f>'4.2'!$A$16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6188416"/>
        <c:crosses val="autoZero"/>
        <c:crossBetween val="between"/>
      </c:valAx>
      <c:valAx>
        <c:axId val="45587360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1" i="0" baseline="0">
                    <a:effectLst/>
                  </a:rPr>
                  <a:t>gemiddelde hoogteverandering deelgebied (m)</a:t>
                </a:r>
                <a:endParaRPr lang="nl-NL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56162816"/>
        <c:crosses val="max"/>
        <c:crossBetween val="between"/>
      </c:valAx>
      <c:catAx>
        <c:axId val="456162816"/>
        <c:scaling>
          <c:orientation val="minMax"/>
        </c:scaling>
        <c:delete val="1"/>
        <c:axPos val="b"/>
        <c:majorTickMark val="out"/>
        <c:minorTickMark val="none"/>
        <c:tickLblPos val="nextTo"/>
        <c:crossAx val="45587360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'4.3'!$C$16</c:f>
          <c:strCache>
            <c:ptCount val="1"/>
            <c:pt idx="0">
              <c:v>Deelgebied 4.3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'4.3'!$A$18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'4.3'!$B$18:$K$18</c:f>
              <c:numCache>
                <c:formatCode>0.00</c:formatCode>
                <c:ptCount val="10"/>
                <c:pt idx="0">
                  <c:v>1E-4</c:v>
                </c:pt>
                <c:pt idx="1">
                  <c:v>4.0000000000000002E-4</c:v>
                </c:pt>
                <c:pt idx="2">
                  <c:v>1.6000000000000001E-3</c:v>
                </c:pt>
                <c:pt idx="3">
                  <c:v>0</c:v>
                </c:pt>
                <c:pt idx="4">
                  <c:v>3.2000000000000002E-3</c:v>
                </c:pt>
                <c:pt idx="5">
                  <c:v>0</c:v>
                </c:pt>
                <c:pt idx="6">
                  <c:v>1.1999999999999999E-3</c:v>
                </c:pt>
                <c:pt idx="7">
                  <c:v>1.1999999999999999E-3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'4.3'!$A$19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'4.3'!$B$19:$K$19</c:f>
              <c:numCache>
                <c:formatCode>0.00</c:formatCode>
                <c:ptCount val="10"/>
                <c:pt idx="0">
                  <c:v>0</c:v>
                </c:pt>
                <c:pt idx="1">
                  <c:v>1.0800000000000001E-2</c:v>
                </c:pt>
                <c:pt idx="2">
                  <c:v>3.2000000000000002E-3</c:v>
                </c:pt>
                <c:pt idx="3">
                  <c:v>3.5999999999999999E-3</c:v>
                </c:pt>
                <c:pt idx="4">
                  <c:v>6.08E-2</c:v>
                </c:pt>
                <c:pt idx="5">
                  <c:v>2.3999999999999998E-3</c:v>
                </c:pt>
                <c:pt idx="6">
                  <c:v>1.6000000000000001E-3</c:v>
                </c:pt>
                <c:pt idx="7">
                  <c:v>8.0000000000000002E-3</c:v>
                </c:pt>
                <c:pt idx="8">
                  <c:v>4.0000000000000002E-4</c:v>
                </c:pt>
                <c:pt idx="9">
                  <c:v>4.0000000000000002E-4</c:v>
                </c:pt>
              </c:numCache>
            </c:numRef>
          </c:val>
        </c:ser>
        <c:ser>
          <c:idx val="0"/>
          <c:order val="2"/>
          <c:tx>
            <c:strRef>
              <c:f>'4.3'!$A$20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'4.3'!$B$20:$K$20</c:f>
              <c:numCache>
                <c:formatCode>0.00</c:formatCode>
                <c:ptCount val="10"/>
                <c:pt idx="0">
                  <c:v>2.8E-3</c:v>
                </c:pt>
                <c:pt idx="1">
                  <c:v>2.5600000000000001E-2</c:v>
                </c:pt>
                <c:pt idx="2">
                  <c:v>1.2E-2</c:v>
                </c:pt>
                <c:pt idx="3">
                  <c:v>1.7999999999999999E-2</c:v>
                </c:pt>
                <c:pt idx="4">
                  <c:v>0.50160000000000005</c:v>
                </c:pt>
                <c:pt idx="5">
                  <c:v>1.4E-2</c:v>
                </c:pt>
                <c:pt idx="6">
                  <c:v>4.7999999999999996E-3</c:v>
                </c:pt>
                <c:pt idx="7">
                  <c:v>2.3199999999999998E-2</c:v>
                </c:pt>
                <c:pt idx="8">
                  <c:v>1.6000000000000001E-3</c:v>
                </c:pt>
                <c:pt idx="9">
                  <c:v>1.6000000000000001E-3</c:v>
                </c:pt>
              </c:numCache>
            </c:numRef>
          </c:val>
        </c:ser>
        <c:ser>
          <c:idx val="1"/>
          <c:order val="3"/>
          <c:tx>
            <c:strRef>
              <c:f>'4.3'!$A$21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'4.3'!$B$21:$K$21</c:f>
              <c:numCache>
                <c:formatCode>0.00</c:formatCode>
                <c:ptCount val="10"/>
                <c:pt idx="0">
                  <c:v>3.7900000000000003E-2</c:v>
                </c:pt>
                <c:pt idx="1">
                  <c:v>0.18959999999999999</c:v>
                </c:pt>
                <c:pt idx="2">
                  <c:v>0.1008</c:v>
                </c:pt>
                <c:pt idx="3">
                  <c:v>4.5999999999999999E-2</c:v>
                </c:pt>
                <c:pt idx="4">
                  <c:v>0.4592</c:v>
                </c:pt>
                <c:pt idx="5">
                  <c:v>5.28E-2</c:v>
                </c:pt>
                <c:pt idx="6">
                  <c:v>3.9199999999999999E-2</c:v>
                </c:pt>
                <c:pt idx="7">
                  <c:v>0.22320000000000001</c:v>
                </c:pt>
                <c:pt idx="8">
                  <c:v>2.8799999999999999E-2</c:v>
                </c:pt>
                <c:pt idx="9">
                  <c:v>5.3199999999999997E-2</c:v>
                </c:pt>
              </c:numCache>
            </c:numRef>
          </c:val>
        </c:ser>
        <c:ser>
          <c:idx val="4"/>
          <c:order val="4"/>
          <c:tx>
            <c:strRef>
              <c:f>'4.3'!$A$22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'4.3'!$B$22:$K$22</c:f>
              <c:numCache>
                <c:formatCode>0.00</c:formatCode>
                <c:ptCount val="10"/>
                <c:pt idx="0">
                  <c:v>0.20280000000000001</c:v>
                </c:pt>
                <c:pt idx="1">
                  <c:v>2.8064</c:v>
                </c:pt>
                <c:pt idx="2">
                  <c:v>0.55959999999999999</c:v>
                </c:pt>
                <c:pt idx="3">
                  <c:v>0.1492</c:v>
                </c:pt>
                <c:pt idx="4">
                  <c:v>0.42759999999999998</c:v>
                </c:pt>
                <c:pt idx="5">
                  <c:v>0.68079999999999996</c:v>
                </c:pt>
                <c:pt idx="6">
                  <c:v>0.1484</c:v>
                </c:pt>
                <c:pt idx="7">
                  <c:v>0.83120000000000005</c:v>
                </c:pt>
                <c:pt idx="8">
                  <c:v>0.188</c:v>
                </c:pt>
                <c:pt idx="9">
                  <c:v>0.2492</c:v>
                </c:pt>
              </c:numCache>
            </c:numRef>
          </c:val>
        </c:ser>
        <c:ser>
          <c:idx val="5"/>
          <c:order val="5"/>
          <c:tx>
            <c:strRef>
              <c:f>'4.3'!$A$23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'4.3'!$B$23:$K$23</c:f>
              <c:numCache>
                <c:formatCode>0.00</c:formatCode>
                <c:ptCount val="10"/>
                <c:pt idx="0">
                  <c:v>1.1949000000000001</c:v>
                </c:pt>
                <c:pt idx="1">
                  <c:v>5.0599999999999996</c:v>
                </c:pt>
                <c:pt idx="2">
                  <c:v>1.2984</c:v>
                </c:pt>
                <c:pt idx="3">
                  <c:v>1.2687999999999999</c:v>
                </c:pt>
                <c:pt idx="4">
                  <c:v>1.0548</c:v>
                </c:pt>
                <c:pt idx="5">
                  <c:v>1.3480000000000001</c:v>
                </c:pt>
                <c:pt idx="6">
                  <c:v>0.64</c:v>
                </c:pt>
                <c:pt idx="7">
                  <c:v>2.4380000000000002</c:v>
                </c:pt>
                <c:pt idx="8">
                  <c:v>0.50760000000000005</c:v>
                </c:pt>
                <c:pt idx="9">
                  <c:v>5.4352</c:v>
                </c:pt>
              </c:numCache>
            </c:numRef>
          </c:val>
        </c:ser>
        <c:ser>
          <c:idx val="6"/>
          <c:order val="6"/>
          <c:tx>
            <c:strRef>
              <c:f>'4.3'!$A$24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'4.3'!$B$24:$K$24</c:f>
              <c:numCache>
                <c:formatCode>0.00</c:formatCode>
                <c:ptCount val="10"/>
                <c:pt idx="0">
                  <c:v>7.1292</c:v>
                </c:pt>
                <c:pt idx="1">
                  <c:v>1.3472</c:v>
                </c:pt>
                <c:pt idx="2">
                  <c:v>4.3815999999999997</c:v>
                </c:pt>
                <c:pt idx="3">
                  <c:v>8.5180000000000007</c:v>
                </c:pt>
                <c:pt idx="4">
                  <c:v>6.9851999999999999</c:v>
                </c:pt>
                <c:pt idx="5">
                  <c:v>7.2088000000000001</c:v>
                </c:pt>
                <c:pt idx="6">
                  <c:v>5.0936000000000003</c:v>
                </c:pt>
                <c:pt idx="7">
                  <c:v>5.6256000000000004</c:v>
                </c:pt>
                <c:pt idx="8">
                  <c:v>4.9412000000000003</c:v>
                </c:pt>
                <c:pt idx="9">
                  <c:v>3.8064</c:v>
                </c:pt>
              </c:numCache>
            </c:numRef>
          </c:val>
        </c:ser>
        <c:ser>
          <c:idx val="7"/>
          <c:order val="7"/>
          <c:tx>
            <c:strRef>
              <c:f>'4.3'!$A$25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'4.3'!$B$25:$K$25</c:f>
              <c:numCache>
                <c:formatCode>0.00</c:formatCode>
                <c:ptCount val="10"/>
                <c:pt idx="0">
                  <c:v>1.5089999999999999</c:v>
                </c:pt>
                <c:pt idx="1">
                  <c:v>0.54400000000000004</c:v>
                </c:pt>
                <c:pt idx="2">
                  <c:v>3.2368000000000001</c:v>
                </c:pt>
                <c:pt idx="3">
                  <c:v>0.88</c:v>
                </c:pt>
                <c:pt idx="4">
                  <c:v>1.4816</c:v>
                </c:pt>
                <c:pt idx="5">
                  <c:v>1.5620000000000001</c:v>
                </c:pt>
                <c:pt idx="6">
                  <c:v>4.5175999999999998</c:v>
                </c:pt>
                <c:pt idx="7">
                  <c:v>0.66839999999999999</c:v>
                </c:pt>
                <c:pt idx="8">
                  <c:v>3.8416000000000001</c:v>
                </c:pt>
                <c:pt idx="9">
                  <c:v>0.53839999999999999</c:v>
                </c:pt>
              </c:numCache>
            </c:numRef>
          </c:val>
        </c:ser>
        <c:ser>
          <c:idx val="8"/>
          <c:order val="8"/>
          <c:tx>
            <c:strRef>
              <c:f>'4.3'!$A$26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'4.3'!$B$26:$K$26</c:f>
              <c:numCache>
                <c:formatCode>0.00</c:formatCode>
                <c:ptCount val="10"/>
                <c:pt idx="0">
                  <c:v>0.12609999999999999</c:v>
                </c:pt>
                <c:pt idx="1">
                  <c:v>0.27560000000000001</c:v>
                </c:pt>
                <c:pt idx="2">
                  <c:v>1.0504</c:v>
                </c:pt>
                <c:pt idx="3">
                  <c:v>0.1956</c:v>
                </c:pt>
                <c:pt idx="4">
                  <c:v>0.1336</c:v>
                </c:pt>
                <c:pt idx="5">
                  <c:v>0.22800000000000001</c:v>
                </c:pt>
                <c:pt idx="6">
                  <c:v>0.61960000000000004</c:v>
                </c:pt>
                <c:pt idx="7">
                  <c:v>0.26119999999999999</c:v>
                </c:pt>
                <c:pt idx="8">
                  <c:v>0.55559999999999998</c:v>
                </c:pt>
                <c:pt idx="9">
                  <c:v>0.18759999999999999</c:v>
                </c:pt>
              </c:numCache>
            </c:numRef>
          </c:val>
        </c:ser>
        <c:ser>
          <c:idx val="9"/>
          <c:order val="9"/>
          <c:tx>
            <c:strRef>
              <c:f>'4.3'!$A$27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'4.3'!$B$27:$K$27</c:f>
              <c:numCache>
                <c:formatCode>0.00</c:formatCode>
                <c:ptCount val="10"/>
                <c:pt idx="0">
                  <c:v>3.1899999999999998E-2</c:v>
                </c:pt>
                <c:pt idx="1">
                  <c:v>7.3200000000000001E-2</c:v>
                </c:pt>
                <c:pt idx="2">
                  <c:v>0.1288</c:v>
                </c:pt>
                <c:pt idx="3">
                  <c:v>4.0399999999999998E-2</c:v>
                </c:pt>
                <c:pt idx="4">
                  <c:v>2.1600000000000001E-2</c:v>
                </c:pt>
                <c:pt idx="5">
                  <c:v>0.03</c:v>
                </c:pt>
                <c:pt idx="6">
                  <c:v>5.8799999999999998E-2</c:v>
                </c:pt>
                <c:pt idx="7">
                  <c:v>4.0399999999999998E-2</c:v>
                </c:pt>
                <c:pt idx="8">
                  <c:v>5.2400000000000002E-2</c:v>
                </c:pt>
                <c:pt idx="9">
                  <c:v>3.0800000000000001E-2</c:v>
                </c:pt>
              </c:numCache>
            </c:numRef>
          </c:val>
        </c:ser>
        <c:ser>
          <c:idx val="10"/>
          <c:order val="10"/>
          <c:tx>
            <c:strRef>
              <c:f>'4.3'!$A$28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'4.3'!$B$28:$K$28</c:f>
              <c:numCache>
                <c:formatCode>0.00</c:formatCode>
                <c:ptCount val="10"/>
                <c:pt idx="0">
                  <c:v>1.14E-2</c:v>
                </c:pt>
                <c:pt idx="1">
                  <c:v>8.3999999999999995E-3</c:v>
                </c:pt>
                <c:pt idx="2">
                  <c:v>1.04E-2</c:v>
                </c:pt>
                <c:pt idx="3">
                  <c:v>8.8000000000000005E-3</c:v>
                </c:pt>
                <c:pt idx="4">
                  <c:v>8.0000000000000004E-4</c:v>
                </c:pt>
                <c:pt idx="5">
                  <c:v>2.8E-3</c:v>
                </c:pt>
                <c:pt idx="6">
                  <c:v>3.5999999999999999E-3</c:v>
                </c:pt>
                <c:pt idx="7">
                  <c:v>2E-3</c:v>
                </c:pt>
                <c:pt idx="8">
                  <c:v>4.0000000000000001E-3</c:v>
                </c:pt>
                <c:pt idx="9">
                  <c:v>4.0000000000000001E-3</c:v>
                </c:pt>
              </c:numCache>
            </c:numRef>
          </c:val>
        </c:ser>
        <c:ser>
          <c:idx val="11"/>
          <c:order val="11"/>
          <c:tx>
            <c:strRef>
              <c:f>'4.3'!$A$29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'4.3'!$B$29:$K$29</c:f>
              <c:numCache>
                <c:formatCode>0.00</c:formatCode>
                <c:ptCount val="10"/>
                <c:pt idx="0">
                  <c:v>2.5999999999999999E-3</c:v>
                </c:pt>
                <c:pt idx="1">
                  <c:v>4.0000000000000002E-4</c:v>
                </c:pt>
                <c:pt idx="2">
                  <c:v>2.8E-3</c:v>
                </c:pt>
                <c:pt idx="3">
                  <c:v>1.6000000000000001E-3</c:v>
                </c:pt>
                <c:pt idx="4">
                  <c:v>0</c:v>
                </c:pt>
                <c:pt idx="5">
                  <c:v>0</c:v>
                </c:pt>
                <c:pt idx="6">
                  <c:v>1.1999999999999999E-3</c:v>
                </c:pt>
                <c:pt idx="7">
                  <c:v>0</c:v>
                </c:pt>
                <c:pt idx="8">
                  <c:v>1.1999999999999999E-3</c:v>
                </c:pt>
                <c:pt idx="9">
                  <c:v>1.1999999999999999E-3</c:v>
                </c:pt>
              </c:numCache>
            </c:numRef>
          </c:val>
        </c:ser>
        <c:ser>
          <c:idx val="12"/>
          <c:order val="12"/>
          <c:tx>
            <c:strRef>
              <c:f>'4.3'!$A$30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'4.3'!$B$30:$K$30</c:f>
              <c:numCache>
                <c:formatCode>0.00</c:formatCode>
                <c:ptCount val="10"/>
                <c:pt idx="0">
                  <c:v>1.4E-3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4.0000000000000002E-4</c:v>
                </c:pt>
                <c:pt idx="6">
                  <c:v>4.0000000000000002E-4</c:v>
                </c:pt>
                <c:pt idx="7">
                  <c:v>0</c:v>
                </c:pt>
                <c:pt idx="8">
                  <c:v>0</c:v>
                </c:pt>
                <c:pt idx="9">
                  <c:v>1.6000000000000001E-3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162304"/>
        <c:axId val="456221248"/>
      </c:barChart>
      <c:lineChart>
        <c:grouping val="standard"/>
        <c:varyColors val="0"/>
        <c:ser>
          <c:idx val="13"/>
          <c:order val="13"/>
          <c:tx>
            <c:strRef>
              <c:f>'4.3'!$A$31</c:f>
              <c:strCache>
                <c:ptCount val="1"/>
                <c:pt idx="0">
                  <c:v>gemiddelde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'4.3'!$B$31:$K$31</c:f>
              <c:numCache>
                <c:formatCode>0.00</c:formatCode>
                <c:ptCount val="10"/>
                <c:pt idx="0">
                  <c:v>7.0895893698599997E-3</c:v>
                </c:pt>
                <c:pt idx="1">
                  <c:v>-7.02403089264E-2</c:v>
                </c:pt>
                <c:pt idx="2">
                  <c:v>1.9005247758499998E-2</c:v>
                </c:pt>
                <c:pt idx="3">
                  <c:v>-3.85018372257E-3</c:v>
                </c:pt>
                <c:pt idx="4">
                  <c:v>-4.8463665490099998E-2</c:v>
                </c:pt>
                <c:pt idx="5">
                  <c:v>-5.5926255288700003E-3</c:v>
                </c:pt>
                <c:pt idx="6">
                  <c:v>2.9991453762900001E-2</c:v>
                </c:pt>
                <c:pt idx="7">
                  <c:v>-2.9431984819000001E-2</c:v>
                </c:pt>
                <c:pt idx="8">
                  <c:v>2.8037348703099998E-2</c:v>
                </c:pt>
                <c:pt idx="9">
                  <c:v>-2.8197088221000002E-2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189952"/>
        <c:axId val="456221824"/>
      </c:lineChart>
      <c:catAx>
        <c:axId val="45616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6221248"/>
        <c:crosses val="autoZero"/>
        <c:auto val="1"/>
        <c:lblAlgn val="ctr"/>
        <c:lblOffset val="100"/>
        <c:noMultiLvlLbl val="0"/>
      </c:catAx>
      <c:valAx>
        <c:axId val="456221248"/>
        <c:scaling>
          <c:orientation val="minMax"/>
        </c:scaling>
        <c:delete val="0"/>
        <c:axPos val="l"/>
        <c:majorGridlines/>
        <c:title>
          <c:tx>
            <c:strRef>
              <c:f>'4.3'!$A$16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6162304"/>
        <c:crosses val="autoZero"/>
        <c:crossBetween val="between"/>
      </c:valAx>
      <c:valAx>
        <c:axId val="45622182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1" i="0" baseline="0">
                    <a:effectLst/>
                  </a:rPr>
                  <a:t>gemiddelde hoogteverandering deelgebied (m)</a:t>
                </a:r>
                <a:endParaRPr lang="nl-NL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56189952"/>
        <c:crosses val="max"/>
        <c:crossBetween val="between"/>
      </c:valAx>
      <c:catAx>
        <c:axId val="456189952"/>
        <c:scaling>
          <c:orientation val="minMax"/>
        </c:scaling>
        <c:delete val="1"/>
        <c:axPos val="b"/>
        <c:majorTickMark val="out"/>
        <c:minorTickMark val="none"/>
        <c:tickLblPos val="nextTo"/>
        <c:crossAx val="45622182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'1.0'!$C$16</c:f>
          <c:strCache>
            <c:ptCount val="1"/>
            <c:pt idx="0">
              <c:v>Deelgebied 1.0</c:v>
            </c:pt>
          </c:strCache>
        </c:strRef>
      </c:tx>
      <c:layout>
        <c:manualLayout>
          <c:xMode val="edge"/>
          <c:yMode val="edge"/>
          <c:x val="6.9855494069433269E-2"/>
          <c:y val="4.794835633847648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'1.0'!$A$18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'1.0'!$B$18:$K$18</c:f>
              <c:numCache>
                <c:formatCode>0.00</c:formatCode>
                <c:ptCount val="10"/>
                <c:pt idx="0">
                  <c:v>3.1112000000000002</c:v>
                </c:pt>
                <c:pt idx="1">
                  <c:v>5.9720000000000004</c:v>
                </c:pt>
                <c:pt idx="2">
                  <c:v>0.14680000000000001</c:v>
                </c:pt>
                <c:pt idx="3">
                  <c:v>0.6532</c:v>
                </c:pt>
                <c:pt idx="4">
                  <c:v>1.0411999999999999</c:v>
                </c:pt>
                <c:pt idx="5">
                  <c:v>0.77680000000000005</c:v>
                </c:pt>
                <c:pt idx="6">
                  <c:v>4.0000000000000002E-4</c:v>
                </c:pt>
                <c:pt idx="7">
                  <c:v>0.54879999999999995</c:v>
                </c:pt>
                <c:pt idx="8">
                  <c:v>0.58240000000000003</c:v>
                </c:pt>
                <c:pt idx="9">
                  <c:v>0.46920000000000001</c:v>
                </c:pt>
              </c:numCache>
            </c:numRef>
          </c:val>
        </c:ser>
        <c:ser>
          <c:idx val="3"/>
          <c:order val="1"/>
          <c:tx>
            <c:strRef>
              <c:f>'1.0'!$A$19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'1.0'!$B$19:$K$19</c:f>
              <c:numCache>
                <c:formatCode>0.00</c:formatCode>
                <c:ptCount val="10"/>
                <c:pt idx="0">
                  <c:v>3.1856</c:v>
                </c:pt>
                <c:pt idx="1">
                  <c:v>3.0219999999999998</c:v>
                </c:pt>
                <c:pt idx="2">
                  <c:v>0.2044</c:v>
                </c:pt>
                <c:pt idx="3">
                  <c:v>0.70720000000000005</c:v>
                </c:pt>
                <c:pt idx="4">
                  <c:v>0.62360000000000004</c:v>
                </c:pt>
                <c:pt idx="5">
                  <c:v>1.3904000000000001</c:v>
                </c:pt>
                <c:pt idx="6">
                  <c:v>5.5999999999999999E-3</c:v>
                </c:pt>
                <c:pt idx="7">
                  <c:v>1.1424000000000001</c:v>
                </c:pt>
                <c:pt idx="8">
                  <c:v>0.71399999999999997</c:v>
                </c:pt>
                <c:pt idx="9">
                  <c:v>0.4728</c:v>
                </c:pt>
              </c:numCache>
            </c:numRef>
          </c:val>
        </c:ser>
        <c:ser>
          <c:idx val="0"/>
          <c:order val="2"/>
          <c:tx>
            <c:strRef>
              <c:f>'1.0'!$A$20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'1.0'!$B$20:$K$20</c:f>
              <c:numCache>
                <c:formatCode>0.00</c:formatCode>
                <c:ptCount val="10"/>
                <c:pt idx="0">
                  <c:v>1.413</c:v>
                </c:pt>
                <c:pt idx="1">
                  <c:v>2.5072000000000001</c:v>
                </c:pt>
                <c:pt idx="2">
                  <c:v>0.49559999999999998</c:v>
                </c:pt>
                <c:pt idx="3">
                  <c:v>1.1936</c:v>
                </c:pt>
                <c:pt idx="4">
                  <c:v>0.88480000000000003</c:v>
                </c:pt>
                <c:pt idx="5">
                  <c:v>2.6796000000000002</c:v>
                </c:pt>
                <c:pt idx="6">
                  <c:v>0.27760000000000001</c:v>
                </c:pt>
                <c:pt idx="7">
                  <c:v>1.8351999999999999</c:v>
                </c:pt>
                <c:pt idx="8">
                  <c:v>1.8575999999999999</c:v>
                </c:pt>
                <c:pt idx="9">
                  <c:v>1.45</c:v>
                </c:pt>
              </c:numCache>
            </c:numRef>
          </c:val>
        </c:ser>
        <c:ser>
          <c:idx val="1"/>
          <c:order val="3"/>
          <c:tx>
            <c:strRef>
              <c:f>'1.0'!$A$21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'1.0'!$B$21:$K$21</c:f>
              <c:numCache>
                <c:formatCode>0.00</c:formatCode>
                <c:ptCount val="10"/>
                <c:pt idx="0">
                  <c:v>1.3636999999999999</c:v>
                </c:pt>
                <c:pt idx="1">
                  <c:v>2.6863999999999999</c:v>
                </c:pt>
                <c:pt idx="2">
                  <c:v>1.4319999999999999</c:v>
                </c:pt>
                <c:pt idx="3">
                  <c:v>2.5988000000000002</c:v>
                </c:pt>
                <c:pt idx="4">
                  <c:v>1.3420000000000001</c:v>
                </c:pt>
                <c:pt idx="5">
                  <c:v>4.3895999999999997</c:v>
                </c:pt>
                <c:pt idx="6">
                  <c:v>1.7988</c:v>
                </c:pt>
                <c:pt idx="7">
                  <c:v>3.8096000000000001</c:v>
                </c:pt>
                <c:pt idx="8">
                  <c:v>4.2220000000000004</c:v>
                </c:pt>
                <c:pt idx="9">
                  <c:v>2.6219999999999999</c:v>
                </c:pt>
              </c:numCache>
            </c:numRef>
          </c:val>
        </c:ser>
        <c:ser>
          <c:idx val="4"/>
          <c:order val="4"/>
          <c:tx>
            <c:strRef>
              <c:f>'1.0'!$A$22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'1.0'!$B$22:$K$22</c:f>
              <c:numCache>
                <c:formatCode>0.00</c:formatCode>
                <c:ptCount val="10"/>
                <c:pt idx="0">
                  <c:v>1.6113999999999999</c:v>
                </c:pt>
                <c:pt idx="1">
                  <c:v>2.9216000000000002</c:v>
                </c:pt>
                <c:pt idx="2">
                  <c:v>2.0943999999999998</c:v>
                </c:pt>
                <c:pt idx="3">
                  <c:v>3.4512</c:v>
                </c:pt>
                <c:pt idx="4">
                  <c:v>2.3972000000000002</c:v>
                </c:pt>
                <c:pt idx="5">
                  <c:v>5.1424000000000003</c:v>
                </c:pt>
                <c:pt idx="6">
                  <c:v>2.3052000000000001</c:v>
                </c:pt>
                <c:pt idx="7">
                  <c:v>2.7528000000000001</c:v>
                </c:pt>
                <c:pt idx="8">
                  <c:v>3.5935999999999999</c:v>
                </c:pt>
                <c:pt idx="9">
                  <c:v>4.8243999999999998</c:v>
                </c:pt>
              </c:numCache>
            </c:numRef>
          </c:val>
        </c:ser>
        <c:ser>
          <c:idx val="5"/>
          <c:order val="5"/>
          <c:tx>
            <c:strRef>
              <c:f>'1.0'!$A$23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'1.0'!$B$23:$K$23</c:f>
              <c:numCache>
                <c:formatCode>0.00</c:formatCode>
                <c:ptCount val="10"/>
                <c:pt idx="0">
                  <c:v>2.0741000000000001</c:v>
                </c:pt>
                <c:pt idx="1">
                  <c:v>1.2403999999999999</c:v>
                </c:pt>
                <c:pt idx="2">
                  <c:v>1.9039999999999999</c:v>
                </c:pt>
                <c:pt idx="3">
                  <c:v>1.6384000000000001</c:v>
                </c:pt>
                <c:pt idx="4">
                  <c:v>1.6596</c:v>
                </c:pt>
                <c:pt idx="5">
                  <c:v>3.2584</c:v>
                </c:pt>
                <c:pt idx="6">
                  <c:v>2.2631999999999999</c:v>
                </c:pt>
                <c:pt idx="7">
                  <c:v>1.9703999999999999</c:v>
                </c:pt>
                <c:pt idx="8">
                  <c:v>2.5379999999999998</c:v>
                </c:pt>
                <c:pt idx="9">
                  <c:v>5.0019999999999998</c:v>
                </c:pt>
              </c:numCache>
            </c:numRef>
          </c:val>
        </c:ser>
        <c:ser>
          <c:idx val="6"/>
          <c:order val="6"/>
          <c:tx>
            <c:strRef>
              <c:f>'1.0'!$A$24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'1.0'!$B$24:$K$24</c:f>
              <c:numCache>
                <c:formatCode>0.00</c:formatCode>
                <c:ptCount val="10"/>
                <c:pt idx="0">
                  <c:v>1.4523999999999999</c:v>
                </c:pt>
                <c:pt idx="1">
                  <c:v>0.86080000000000001</c:v>
                </c:pt>
                <c:pt idx="2">
                  <c:v>2.5324</c:v>
                </c:pt>
                <c:pt idx="3">
                  <c:v>1.1052</c:v>
                </c:pt>
                <c:pt idx="4">
                  <c:v>1.2103999999999999</c:v>
                </c:pt>
                <c:pt idx="5">
                  <c:v>2.5204</c:v>
                </c:pt>
                <c:pt idx="6">
                  <c:v>3.3195999999999999</c:v>
                </c:pt>
                <c:pt idx="7">
                  <c:v>1.5184</c:v>
                </c:pt>
                <c:pt idx="8">
                  <c:v>3.4556</c:v>
                </c:pt>
                <c:pt idx="9">
                  <c:v>4.0735999999999999</c:v>
                </c:pt>
              </c:numCache>
            </c:numRef>
          </c:val>
        </c:ser>
        <c:ser>
          <c:idx val="7"/>
          <c:order val="7"/>
          <c:tx>
            <c:strRef>
              <c:f>'1.0'!$A$25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'1.0'!$B$25:$K$25</c:f>
              <c:numCache>
                <c:formatCode>0.00</c:formatCode>
                <c:ptCount val="10"/>
                <c:pt idx="0">
                  <c:v>0.89049999999999996</c:v>
                </c:pt>
                <c:pt idx="1">
                  <c:v>0.81759999999999999</c:v>
                </c:pt>
                <c:pt idx="2">
                  <c:v>2.3431999999999999</c:v>
                </c:pt>
                <c:pt idx="3">
                  <c:v>1.1339999999999999</c:v>
                </c:pt>
                <c:pt idx="4">
                  <c:v>1.1312</c:v>
                </c:pt>
                <c:pt idx="5">
                  <c:v>2.2008000000000001</c:v>
                </c:pt>
                <c:pt idx="6">
                  <c:v>4.0224000000000002</c:v>
                </c:pt>
                <c:pt idx="7">
                  <c:v>2.0596000000000001</c:v>
                </c:pt>
                <c:pt idx="8">
                  <c:v>4.3148</c:v>
                </c:pt>
                <c:pt idx="9">
                  <c:v>2.5636000000000001</c:v>
                </c:pt>
              </c:numCache>
            </c:numRef>
          </c:val>
        </c:ser>
        <c:ser>
          <c:idx val="8"/>
          <c:order val="8"/>
          <c:tx>
            <c:strRef>
              <c:f>'1.0'!$A$26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'1.0'!$B$26:$K$26</c:f>
              <c:numCache>
                <c:formatCode>0.00</c:formatCode>
                <c:ptCount val="10"/>
                <c:pt idx="0">
                  <c:v>1.0136000000000001</c:v>
                </c:pt>
                <c:pt idx="1">
                  <c:v>1.1279999999999999</c:v>
                </c:pt>
                <c:pt idx="2">
                  <c:v>3.1956000000000002</c:v>
                </c:pt>
                <c:pt idx="3">
                  <c:v>2.6328</c:v>
                </c:pt>
                <c:pt idx="4">
                  <c:v>3.8807999999999998</c:v>
                </c:pt>
                <c:pt idx="5">
                  <c:v>5.0347999999999997</c:v>
                </c:pt>
                <c:pt idx="6">
                  <c:v>7.2384000000000004</c:v>
                </c:pt>
                <c:pt idx="7">
                  <c:v>4.1863999999999999</c:v>
                </c:pt>
                <c:pt idx="8">
                  <c:v>5.5724</c:v>
                </c:pt>
                <c:pt idx="9">
                  <c:v>4.9020000000000001</c:v>
                </c:pt>
              </c:numCache>
            </c:numRef>
          </c:val>
        </c:ser>
        <c:ser>
          <c:idx val="9"/>
          <c:order val="9"/>
          <c:tx>
            <c:strRef>
              <c:f>'1.0'!$A$27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'1.0'!$B$27:$K$27</c:f>
              <c:numCache>
                <c:formatCode>0.00</c:formatCode>
                <c:ptCount val="10"/>
                <c:pt idx="0">
                  <c:v>1.1315</c:v>
                </c:pt>
                <c:pt idx="1">
                  <c:v>0.86319999999999997</c:v>
                </c:pt>
                <c:pt idx="2">
                  <c:v>3.7124000000000001</c:v>
                </c:pt>
                <c:pt idx="3">
                  <c:v>3.3115999999999999</c:v>
                </c:pt>
                <c:pt idx="4">
                  <c:v>7.5532000000000004</c:v>
                </c:pt>
                <c:pt idx="5">
                  <c:v>5.3924000000000003</c:v>
                </c:pt>
                <c:pt idx="6">
                  <c:v>7.8544</c:v>
                </c:pt>
                <c:pt idx="7">
                  <c:v>5.2896000000000001</c:v>
                </c:pt>
                <c:pt idx="8">
                  <c:v>4.0236000000000001</c:v>
                </c:pt>
                <c:pt idx="9">
                  <c:v>5.1635999999999997</c:v>
                </c:pt>
              </c:numCache>
            </c:numRef>
          </c:val>
        </c:ser>
        <c:ser>
          <c:idx val="10"/>
          <c:order val="10"/>
          <c:tx>
            <c:strRef>
              <c:f>'1.0'!$A$28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'1.0'!$B$28:$K$28</c:f>
              <c:numCache>
                <c:formatCode>0.00</c:formatCode>
                <c:ptCount val="10"/>
                <c:pt idx="0">
                  <c:v>0.41810000000000003</c:v>
                </c:pt>
                <c:pt idx="1">
                  <c:v>0.46679999999999999</c:v>
                </c:pt>
                <c:pt idx="2">
                  <c:v>1.9932000000000001</c:v>
                </c:pt>
                <c:pt idx="3">
                  <c:v>2.8323999999999998</c:v>
                </c:pt>
                <c:pt idx="4">
                  <c:v>5.5167999999999999</c:v>
                </c:pt>
                <c:pt idx="5">
                  <c:v>1.7647999999999999</c:v>
                </c:pt>
                <c:pt idx="6">
                  <c:v>4.3243999999999998</c:v>
                </c:pt>
                <c:pt idx="7">
                  <c:v>5.0872000000000002</c:v>
                </c:pt>
                <c:pt idx="8">
                  <c:v>2.0352000000000001</c:v>
                </c:pt>
                <c:pt idx="9">
                  <c:v>4.3276000000000003</c:v>
                </c:pt>
              </c:numCache>
            </c:numRef>
          </c:val>
        </c:ser>
        <c:ser>
          <c:idx val="11"/>
          <c:order val="11"/>
          <c:tx>
            <c:strRef>
              <c:f>'1.0'!$A$29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'1.0'!$B$29:$K$29</c:f>
              <c:numCache>
                <c:formatCode>0.00</c:formatCode>
                <c:ptCount val="10"/>
                <c:pt idx="0">
                  <c:v>0.36259999999999998</c:v>
                </c:pt>
                <c:pt idx="1">
                  <c:v>0.32200000000000001</c:v>
                </c:pt>
                <c:pt idx="2">
                  <c:v>1.5795999999999999</c:v>
                </c:pt>
                <c:pt idx="3">
                  <c:v>2.3548</c:v>
                </c:pt>
                <c:pt idx="4">
                  <c:v>3.6520000000000001</c:v>
                </c:pt>
                <c:pt idx="5">
                  <c:v>1.3116000000000001</c:v>
                </c:pt>
                <c:pt idx="6">
                  <c:v>1.6644000000000001</c:v>
                </c:pt>
                <c:pt idx="7">
                  <c:v>3.2052</c:v>
                </c:pt>
                <c:pt idx="8">
                  <c:v>1.0851999999999999</c:v>
                </c:pt>
                <c:pt idx="9">
                  <c:v>2.7928000000000002</c:v>
                </c:pt>
              </c:numCache>
            </c:numRef>
          </c:val>
        </c:ser>
        <c:ser>
          <c:idx val="12"/>
          <c:order val="12"/>
          <c:tx>
            <c:strRef>
              <c:f>'1.0'!$A$30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'1.0'!$B$30:$K$30</c:f>
              <c:numCache>
                <c:formatCode>0.00</c:formatCode>
                <c:ptCount val="10"/>
                <c:pt idx="0">
                  <c:v>4.2030000000000003</c:v>
                </c:pt>
                <c:pt idx="1">
                  <c:v>0.28120000000000001</c:v>
                </c:pt>
                <c:pt idx="2">
                  <c:v>1.206</c:v>
                </c:pt>
                <c:pt idx="3">
                  <c:v>0.81840000000000002</c:v>
                </c:pt>
                <c:pt idx="4">
                  <c:v>1.4847999999999999</c:v>
                </c:pt>
                <c:pt idx="5">
                  <c:v>0.29360000000000003</c:v>
                </c:pt>
                <c:pt idx="6">
                  <c:v>1.3724000000000001</c:v>
                </c:pt>
                <c:pt idx="7">
                  <c:v>2.5044</c:v>
                </c:pt>
                <c:pt idx="8">
                  <c:v>1.726</c:v>
                </c:pt>
                <c:pt idx="9">
                  <c:v>0.92479999999999996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632320"/>
        <c:axId val="456225280"/>
      </c:barChart>
      <c:catAx>
        <c:axId val="45663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6225280"/>
        <c:crosses val="autoZero"/>
        <c:auto val="1"/>
        <c:lblAlgn val="ctr"/>
        <c:lblOffset val="100"/>
        <c:noMultiLvlLbl val="0"/>
      </c:catAx>
      <c:valAx>
        <c:axId val="456225280"/>
        <c:scaling>
          <c:orientation val="minMax"/>
        </c:scaling>
        <c:delete val="0"/>
        <c:axPos val="l"/>
        <c:majorGridlines/>
        <c:title>
          <c:tx>
            <c:strRef>
              <c:f>'1.0'!$A$16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66323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'1.1'!$C$16</c:f>
          <c:strCache>
            <c:ptCount val="1"/>
            <c:pt idx="0">
              <c:v>Deelgebied 1.1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'1.1'!$A$18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'1.1'!$B$18:$K$18</c:f>
              <c:numCache>
                <c:formatCode>0.00</c:formatCode>
                <c:ptCount val="10"/>
                <c:pt idx="0">
                  <c:v>0</c:v>
                </c:pt>
                <c:pt idx="1">
                  <c:v>3.0251999999999999</c:v>
                </c:pt>
                <c:pt idx="2">
                  <c:v>4.0107999999999997</c:v>
                </c:pt>
                <c:pt idx="3">
                  <c:v>4.3940000000000001</c:v>
                </c:pt>
                <c:pt idx="4">
                  <c:v>2.4091999999999998</c:v>
                </c:pt>
                <c:pt idx="5">
                  <c:v>2.8283999999999998</c:v>
                </c:pt>
                <c:pt idx="6">
                  <c:v>0.67559999999999998</c:v>
                </c:pt>
                <c:pt idx="7">
                  <c:v>1.3076000000000001</c:v>
                </c:pt>
                <c:pt idx="8">
                  <c:v>0.95199999999999996</c:v>
                </c:pt>
                <c:pt idx="9">
                  <c:v>1.1604000000000001</c:v>
                </c:pt>
              </c:numCache>
            </c:numRef>
          </c:val>
        </c:ser>
        <c:ser>
          <c:idx val="3"/>
          <c:order val="1"/>
          <c:tx>
            <c:strRef>
              <c:f>'1.1'!$A$19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'1.1'!$B$19:$K$19</c:f>
              <c:numCache>
                <c:formatCode>0.00</c:formatCode>
                <c:ptCount val="10"/>
                <c:pt idx="0">
                  <c:v>0</c:v>
                </c:pt>
                <c:pt idx="1">
                  <c:v>0.73160000000000003</c:v>
                </c:pt>
                <c:pt idx="2">
                  <c:v>1.1335999999999999</c:v>
                </c:pt>
                <c:pt idx="3">
                  <c:v>0.79559999999999997</c:v>
                </c:pt>
                <c:pt idx="4">
                  <c:v>0.53759999999999997</c:v>
                </c:pt>
                <c:pt idx="5">
                  <c:v>3.202</c:v>
                </c:pt>
                <c:pt idx="6">
                  <c:v>0.87680000000000002</c:v>
                </c:pt>
                <c:pt idx="7">
                  <c:v>0.82240000000000002</c:v>
                </c:pt>
                <c:pt idx="8">
                  <c:v>0.4108</c:v>
                </c:pt>
                <c:pt idx="9">
                  <c:v>0.36320000000000002</c:v>
                </c:pt>
              </c:numCache>
            </c:numRef>
          </c:val>
        </c:ser>
        <c:ser>
          <c:idx val="0"/>
          <c:order val="2"/>
          <c:tx>
            <c:strRef>
              <c:f>'1.1'!$A$20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'1.1'!$B$20:$K$20</c:f>
              <c:numCache>
                <c:formatCode>0.00</c:formatCode>
                <c:ptCount val="10"/>
                <c:pt idx="0">
                  <c:v>0</c:v>
                </c:pt>
                <c:pt idx="1">
                  <c:v>1.3064</c:v>
                </c:pt>
                <c:pt idx="2">
                  <c:v>2.2067999999999999</c:v>
                </c:pt>
                <c:pt idx="3">
                  <c:v>1.6628000000000001</c:v>
                </c:pt>
                <c:pt idx="4">
                  <c:v>0.63160000000000005</c:v>
                </c:pt>
                <c:pt idx="5">
                  <c:v>2.6055999999999999</c:v>
                </c:pt>
                <c:pt idx="6">
                  <c:v>1.1335999999999999</c:v>
                </c:pt>
                <c:pt idx="7">
                  <c:v>1.1395999999999999</c:v>
                </c:pt>
                <c:pt idx="8">
                  <c:v>0.92959999999999998</c:v>
                </c:pt>
                <c:pt idx="9">
                  <c:v>0.64359999999999995</c:v>
                </c:pt>
              </c:numCache>
            </c:numRef>
          </c:val>
        </c:ser>
        <c:ser>
          <c:idx val="1"/>
          <c:order val="3"/>
          <c:tx>
            <c:strRef>
              <c:f>'1.1'!$A$21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'1.1'!$B$21:$K$21</c:f>
              <c:numCache>
                <c:formatCode>0.00</c:formatCode>
                <c:ptCount val="10"/>
                <c:pt idx="0">
                  <c:v>0</c:v>
                </c:pt>
                <c:pt idx="1">
                  <c:v>2.4196</c:v>
                </c:pt>
                <c:pt idx="2">
                  <c:v>2.9563999999999999</c:v>
                </c:pt>
                <c:pt idx="3">
                  <c:v>4.0811999999999999</c:v>
                </c:pt>
                <c:pt idx="4">
                  <c:v>2.0356000000000001</c:v>
                </c:pt>
                <c:pt idx="5">
                  <c:v>2.9796</c:v>
                </c:pt>
                <c:pt idx="6">
                  <c:v>1.6496</c:v>
                </c:pt>
                <c:pt idx="7">
                  <c:v>2.1991999999999998</c:v>
                </c:pt>
                <c:pt idx="8">
                  <c:v>2.3559999999999999</c:v>
                </c:pt>
                <c:pt idx="9">
                  <c:v>2.9119999999999999</c:v>
                </c:pt>
              </c:numCache>
            </c:numRef>
          </c:val>
        </c:ser>
        <c:ser>
          <c:idx val="4"/>
          <c:order val="4"/>
          <c:tx>
            <c:strRef>
              <c:f>'1.1'!$A$22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'1.1'!$B$22:$K$22</c:f>
              <c:numCache>
                <c:formatCode>0.00</c:formatCode>
                <c:ptCount val="10"/>
                <c:pt idx="0">
                  <c:v>0</c:v>
                </c:pt>
                <c:pt idx="1">
                  <c:v>4.0136000000000003</c:v>
                </c:pt>
                <c:pt idx="2">
                  <c:v>9.3767999999999994</c:v>
                </c:pt>
                <c:pt idx="3">
                  <c:v>8.8780000000000001</c:v>
                </c:pt>
                <c:pt idx="4">
                  <c:v>5.4143999999999997</c:v>
                </c:pt>
                <c:pt idx="5">
                  <c:v>5.2064000000000004</c:v>
                </c:pt>
                <c:pt idx="6">
                  <c:v>2.2124000000000001</c:v>
                </c:pt>
                <c:pt idx="7">
                  <c:v>5.7451999999999996</c:v>
                </c:pt>
                <c:pt idx="8">
                  <c:v>4.3639999999999999</c:v>
                </c:pt>
                <c:pt idx="9">
                  <c:v>5.3992000000000004</c:v>
                </c:pt>
              </c:numCache>
            </c:numRef>
          </c:val>
        </c:ser>
        <c:ser>
          <c:idx val="5"/>
          <c:order val="5"/>
          <c:tx>
            <c:strRef>
              <c:f>'1.1'!$A$23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'1.1'!$B$23:$K$23</c:f>
              <c:numCache>
                <c:formatCode>0.00</c:formatCode>
                <c:ptCount val="10"/>
                <c:pt idx="0">
                  <c:v>0</c:v>
                </c:pt>
                <c:pt idx="1">
                  <c:v>1.6716</c:v>
                </c:pt>
                <c:pt idx="2">
                  <c:v>8.9271999999999991</c:v>
                </c:pt>
                <c:pt idx="3">
                  <c:v>9.2891999999999992</c:v>
                </c:pt>
                <c:pt idx="4">
                  <c:v>6.35</c:v>
                </c:pt>
                <c:pt idx="5">
                  <c:v>7.4912000000000001</c:v>
                </c:pt>
                <c:pt idx="6">
                  <c:v>2.9108000000000001</c:v>
                </c:pt>
                <c:pt idx="7">
                  <c:v>6.6264000000000003</c:v>
                </c:pt>
                <c:pt idx="8">
                  <c:v>4.67</c:v>
                </c:pt>
                <c:pt idx="9">
                  <c:v>10.3444</c:v>
                </c:pt>
              </c:numCache>
            </c:numRef>
          </c:val>
        </c:ser>
        <c:ser>
          <c:idx val="6"/>
          <c:order val="6"/>
          <c:tx>
            <c:strRef>
              <c:f>'1.1'!$A$24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'1.1'!$B$24:$K$24</c:f>
              <c:numCache>
                <c:formatCode>0.00</c:formatCode>
                <c:ptCount val="10"/>
                <c:pt idx="0">
                  <c:v>0</c:v>
                </c:pt>
                <c:pt idx="1">
                  <c:v>0.754</c:v>
                </c:pt>
                <c:pt idx="2">
                  <c:v>7.1332000000000004</c:v>
                </c:pt>
                <c:pt idx="3">
                  <c:v>5.1348000000000003</c:v>
                </c:pt>
                <c:pt idx="4">
                  <c:v>8.2156000000000002</c:v>
                </c:pt>
                <c:pt idx="5">
                  <c:v>9.2447999999999997</c:v>
                </c:pt>
                <c:pt idx="6">
                  <c:v>9.4192</c:v>
                </c:pt>
                <c:pt idx="7">
                  <c:v>6.8440000000000003</c:v>
                </c:pt>
                <c:pt idx="8">
                  <c:v>9.5668000000000006</c:v>
                </c:pt>
                <c:pt idx="9">
                  <c:v>11.8804</c:v>
                </c:pt>
              </c:numCache>
            </c:numRef>
          </c:val>
        </c:ser>
        <c:ser>
          <c:idx val="7"/>
          <c:order val="7"/>
          <c:tx>
            <c:strRef>
              <c:f>'1.1'!$A$25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'1.1'!$B$25:$K$25</c:f>
              <c:numCache>
                <c:formatCode>0.00</c:formatCode>
                <c:ptCount val="10"/>
                <c:pt idx="0">
                  <c:v>0</c:v>
                </c:pt>
                <c:pt idx="1">
                  <c:v>0.63680000000000003</c:v>
                </c:pt>
                <c:pt idx="2">
                  <c:v>3.1044</c:v>
                </c:pt>
                <c:pt idx="3">
                  <c:v>3.1368</c:v>
                </c:pt>
                <c:pt idx="4">
                  <c:v>4.3596000000000004</c:v>
                </c:pt>
                <c:pt idx="5">
                  <c:v>5.5888</c:v>
                </c:pt>
                <c:pt idx="6">
                  <c:v>12.3452</c:v>
                </c:pt>
                <c:pt idx="7">
                  <c:v>5.0940000000000003</c:v>
                </c:pt>
                <c:pt idx="8">
                  <c:v>6.6256000000000004</c:v>
                </c:pt>
                <c:pt idx="9">
                  <c:v>4.0175999999999998</c:v>
                </c:pt>
              </c:numCache>
            </c:numRef>
          </c:val>
        </c:ser>
        <c:ser>
          <c:idx val="8"/>
          <c:order val="8"/>
          <c:tx>
            <c:strRef>
              <c:f>'1.1'!$A$26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'1.1'!$B$26:$K$26</c:f>
              <c:numCache>
                <c:formatCode>0.00</c:formatCode>
                <c:ptCount val="10"/>
                <c:pt idx="0">
                  <c:v>0</c:v>
                </c:pt>
                <c:pt idx="1">
                  <c:v>1.1212</c:v>
                </c:pt>
                <c:pt idx="2">
                  <c:v>2.3668</c:v>
                </c:pt>
                <c:pt idx="3">
                  <c:v>4.6124000000000001</c:v>
                </c:pt>
                <c:pt idx="4">
                  <c:v>9.6379999999999999</c:v>
                </c:pt>
                <c:pt idx="5">
                  <c:v>5.7283999999999997</c:v>
                </c:pt>
                <c:pt idx="6">
                  <c:v>8.7111999999999998</c:v>
                </c:pt>
                <c:pt idx="7">
                  <c:v>7.1180000000000003</c:v>
                </c:pt>
                <c:pt idx="8">
                  <c:v>9.6379999999999999</c:v>
                </c:pt>
                <c:pt idx="9">
                  <c:v>3.5196000000000001</c:v>
                </c:pt>
              </c:numCache>
            </c:numRef>
          </c:val>
        </c:ser>
        <c:ser>
          <c:idx val="9"/>
          <c:order val="9"/>
          <c:tx>
            <c:strRef>
              <c:f>'1.1'!$A$27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'1.1'!$B$27:$K$27</c:f>
              <c:numCache>
                <c:formatCode>0.00</c:formatCode>
                <c:ptCount val="10"/>
                <c:pt idx="0">
                  <c:v>0</c:v>
                </c:pt>
                <c:pt idx="1">
                  <c:v>1.7103999999999999</c:v>
                </c:pt>
                <c:pt idx="2">
                  <c:v>2.5988000000000002</c:v>
                </c:pt>
                <c:pt idx="3">
                  <c:v>5.0316000000000001</c:v>
                </c:pt>
                <c:pt idx="4">
                  <c:v>6.4644000000000004</c:v>
                </c:pt>
                <c:pt idx="5">
                  <c:v>3.2976000000000001</c:v>
                </c:pt>
                <c:pt idx="6">
                  <c:v>4.3996000000000004</c:v>
                </c:pt>
                <c:pt idx="7">
                  <c:v>5.0339999999999998</c:v>
                </c:pt>
                <c:pt idx="8">
                  <c:v>5.4816000000000003</c:v>
                </c:pt>
                <c:pt idx="9">
                  <c:v>4.7008000000000001</c:v>
                </c:pt>
              </c:numCache>
            </c:numRef>
          </c:val>
        </c:ser>
        <c:ser>
          <c:idx val="10"/>
          <c:order val="10"/>
          <c:tx>
            <c:strRef>
              <c:f>'1.1'!$A$28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'1.1'!$B$28:$K$28</c:f>
              <c:numCache>
                <c:formatCode>0.00</c:formatCode>
                <c:ptCount val="10"/>
                <c:pt idx="0">
                  <c:v>0</c:v>
                </c:pt>
                <c:pt idx="1">
                  <c:v>1.3031999999999999</c:v>
                </c:pt>
                <c:pt idx="2">
                  <c:v>2.6019999999999999</c:v>
                </c:pt>
                <c:pt idx="3">
                  <c:v>2.9811999999999999</c:v>
                </c:pt>
                <c:pt idx="4">
                  <c:v>2.2351999999999999</c:v>
                </c:pt>
                <c:pt idx="5">
                  <c:v>0.97</c:v>
                </c:pt>
                <c:pt idx="6">
                  <c:v>2.3144</c:v>
                </c:pt>
                <c:pt idx="7">
                  <c:v>2.5564</c:v>
                </c:pt>
                <c:pt idx="8">
                  <c:v>1.4084000000000001</c:v>
                </c:pt>
                <c:pt idx="9">
                  <c:v>2.04</c:v>
                </c:pt>
              </c:numCache>
            </c:numRef>
          </c:val>
        </c:ser>
        <c:ser>
          <c:idx val="11"/>
          <c:order val="11"/>
          <c:tx>
            <c:strRef>
              <c:f>'1.1'!$A$29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'1.1'!$B$29:$K$29</c:f>
              <c:numCache>
                <c:formatCode>0.00</c:formatCode>
                <c:ptCount val="10"/>
                <c:pt idx="0">
                  <c:v>0</c:v>
                </c:pt>
                <c:pt idx="1">
                  <c:v>1.0464</c:v>
                </c:pt>
                <c:pt idx="2">
                  <c:v>2.6179999999999999</c:v>
                </c:pt>
                <c:pt idx="3">
                  <c:v>1.3164</c:v>
                </c:pt>
                <c:pt idx="4">
                  <c:v>0.39839999999999998</c:v>
                </c:pt>
                <c:pt idx="5">
                  <c:v>0.316</c:v>
                </c:pt>
                <c:pt idx="6">
                  <c:v>1.6604000000000001</c:v>
                </c:pt>
                <c:pt idx="7">
                  <c:v>0.88039999999999996</c:v>
                </c:pt>
                <c:pt idx="8">
                  <c:v>0.22439999999999999</c:v>
                </c:pt>
                <c:pt idx="9">
                  <c:v>0.35120000000000001</c:v>
                </c:pt>
              </c:numCache>
            </c:numRef>
          </c:val>
        </c:ser>
        <c:ser>
          <c:idx val="12"/>
          <c:order val="12"/>
          <c:tx>
            <c:strRef>
              <c:f>'1.1'!$A$30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'1.1'!$B$30:$K$30</c:f>
              <c:numCache>
                <c:formatCode>0.00</c:formatCode>
                <c:ptCount val="10"/>
                <c:pt idx="0">
                  <c:v>9.2441999999999993</c:v>
                </c:pt>
                <c:pt idx="1">
                  <c:v>0.84640000000000004</c:v>
                </c:pt>
                <c:pt idx="2">
                  <c:v>1.3748</c:v>
                </c:pt>
                <c:pt idx="3">
                  <c:v>0.52239999999999998</c:v>
                </c:pt>
                <c:pt idx="4">
                  <c:v>0.1096</c:v>
                </c:pt>
                <c:pt idx="5">
                  <c:v>0.1128</c:v>
                </c:pt>
                <c:pt idx="6">
                  <c:v>1.4964</c:v>
                </c:pt>
                <c:pt idx="7">
                  <c:v>0.65559999999999996</c:v>
                </c:pt>
                <c:pt idx="8">
                  <c:v>5.0799999999999998E-2</c:v>
                </c:pt>
                <c:pt idx="9">
                  <c:v>7.4800000000000005E-2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161792"/>
        <c:axId val="456228160"/>
      </c:barChart>
      <c:catAx>
        <c:axId val="45616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6228160"/>
        <c:crosses val="autoZero"/>
        <c:auto val="1"/>
        <c:lblAlgn val="ctr"/>
        <c:lblOffset val="100"/>
        <c:noMultiLvlLbl val="0"/>
      </c:catAx>
      <c:valAx>
        <c:axId val="456228160"/>
        <c:scaling>
          <c:orientation val="minMax"/>
        </c:scaling>
        <c:delete val="0"/>
        <c:axPos val="l"/>
        <c:majorGridlines/>
        <c:title>
          <c:tx>
            <c:strRef>
              <c:f>'1.1'!$A$16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61617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'1.2'!$C$16</c:f>
          <c:strCache>
            <c:ptCount val="1"/>
            <c:pt idx="0">
              <c:v>Deelgebied 1.2</c:v>
            </c:pt>
          </c:strCache>
        </c:strRef>
      </c:tx>
      <c:layout>
        <c:manualLayout>
          <c:xMode val="edge"/>
          <c:yMode val="edge"/>
          <c:x val="7.8111428021961651E-2"/>
          <c:y val="5.1636691441436205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'1.2'!$A$18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'1.2'!$B$18:$K$18</c:f>
              <c:numCache>
                <c:formatCode>0.00</c:formatCode>
                <c:ptCount val="10"/>
                <c:pt idx="0">
                  <c:v>0</c:v>
                </c:pt>
                <c:pt idx="1">
                  <c:v>2E-3</c:v>
                </c:pt>
                <c:pt idx="2">
                  <c:v>7.8391999999999999</c:v>
                </c:pt>
                <c:pt idx="3">
                  <c:v>8.6248000000000005</c:v>
                </c:pt>
                <c:pt idx="4">
                  <c:v>8.2691999999999997</c:v>
                </c:pt>
                <c:pt idx="5">
                  <c:v>7.3932000000000002</c:v>
                </c:pt>
                <c:pt idx="6">
                  <c:v>3.3932000000000002</c:v>
                </c:pt>
                <c:pt idx="7">
                  <c:v>6.3167999999999997</c:v>
                </c:pt>
                <c:pt idx="8">
                  <c:v>3.8380000000000001</c:v>
                </c:pt>
                <c:pt idx="9">
                  <c:v>4.6504000000000003</c:v>
                </c:pt>
              </c:numCache>
            </c:numRef>
          </c:val>
        </c:ser>
        <c:ser>
          <c:idx val="3"/>
          <c:order val="1"/>
          <c:tx>
            <c:strRef>
              <c:f>'1.2'!$A$19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'1.2'!$B$19:$K$19</c:f>
              <c:numCache>
                <c:formatCode>0.00</c:formatCode>
                <c:ptCount val="10"/>
                <c:pt idx="0">
                  <c:v>0</c:v>
                </c:pt>
                <c:pt idx="1">
                  <c:v>0.18559999999999999</c:v>
                </c:pt>
                <c:pt idx="2">
                  <c:v>1.1092</c:v>
                </c:pt>
                <c:pt idx="3">
                  <c:v>1.6060000000000001</c:v>
                </c:pt>
                <c:pt idx="4">
                  <c:v>1.988</c:v>
                </c:pt>
                <c:pt idx="5">
                  <c:v>1.6948000000000001</c:v>
                </c:pt>
                <c:pt idx="6">
                  <c:v>1.1536</c:v>
                </c:pt>
                <c:pt idx="7">
                  <c:v>2.2067999999999999</c:v>
                </c:pt>
                <c:pt idx="8">
                  <c:v>2.2795999999999998</c:v>
                </c:pt>
                <c:pt idx="9">
                  <c:v>1.6848000000000001</c:v>
                </c:pt>
              </c:numCache>
            </c:numRef>
          </c:val>
        </c:ser>
        <c:ser>
          <c:idx val="0"/>
          <c:order val="2"/>
          <c:tx>
            <c:strRef>
              <c:f>'1.2'!$A$20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'1.2'!$B$20:$K$20</c:f>
              <c:numCache>
                <c:formatCode>0.00</c:formatCode>
                <c:ptCount val="10"/>
                <c:pt idx="0">
                  <c:v>0</c:v>
                </c:pt>
                <c:pt idx="1">
                  <c:v>0.5504</c:v>
                </c:pt>
                <c:pt idx="2">
                  <c:v>1.1928000000000001</c:v>
                </c:pt>
                <c:pt idx="3">
                  <c:v>2.1524000000000001</c:v>
                </c:pt>
                <c:pt idx="4">
                  <c:v>1.6704000000000001</c:v>
                </c:pt>
                <c:pt idx="5">
                  <c:v>1.3672</c:v>
                </c:pt>
                <c:pt idx="6">
                  <c:v>1.2851999999999999</c:v>
                </c:pt>
                <c:pt idx="7">
                  <c:v>1.8475999999999999</c:v>
                </c:pt>
                <c:pt idx="8">
                  <c:v>2.4904000000000002</c:v>
                </c:pt>
                <c:pt idx="9">
                  <c:v>2.1644000000000001</c:v>
                </c:pt>
              </c:numCache>
            </c:numRef>
          </c:val>
        </c:ser>
        <c:ser>
          <c:idx val="1"/>
          <c:order val="3"/>
          <c:tx>
            <c:strRef>
              <c:f>'1.2'!$A$21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'1.2'!$B$21:$K$21</c:f>
              <c:numCache>
                <c:formatCode>0.00</c:formatCode>
                <c:ptCount val="10"/>
                <c:pt idx="0">
                  <c:v>0</c:v>
                </c:pt>
                <c:pt idx="1">
                  <c:v>3.2507999999999999</c:v>
                </c:pt>
                <c:pt idx="2">
                  <c:v>0.98280000000000001</c:v>
                </c:pt>
                <c:pt idx="3">
                  <c:v>2.2383999999999999</c:v>
                </c:pt>
                <c:pt idx="4">
                  <c:v>1.7192000000000001</c:v>
                </c:pt>
                <c:pt idx="5">
                  <c:v>1.4432</c:v>
                </c:pt>
                <c:pt idx="6">
                  <c:v>1.5955999999999999</c:v>
                </c:pt>
                <c:pt idx="7">
                  <c:v>3.0316000000000001</c:v>
                </c:pt>
                <c:pt idx="8">
                  <c:v>3.9483999999999999</c:v>
                </c:pt>
                <c:pt idx="9">
                  <c:v>1.8492</c:v>
                </c:pt>
              </c:numCache>
            </c:numRef>
          </c:val>
        </c:ser>
        <c:ser>
          <c:idx val="4"/>
          <c:order val="4"/>
          <c:tx>
            <c:strRef>
              <c:f>'1.2'!$A$22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'1.2'!$B$22:$K$22</c:f>
              <c:numCache>
                <c:formatCode>0.00</c:formatCode>
                <c:ptCount val="10"/>
                <c:pt idx="0">
                  <c:v>0</c:v>
                </c:pt>
                <c:pt idx="1">
                  <c:v>5.3520000000000003</c:v>
                </c:pt>
                <c:pt idx="2">
                  <c:v>21.745200000000001</c:v>
                </c:pt>
                <c:pt idx="3">
                  <c:v>14.375999999999999</c:v>
                </c:pt>
                <c:pt idx="4">
                  <c:v>13.287599999999999</c:v>
                </c:pt>
                <c:pt idx="5">
                  <c:v>10.1236</c:v>
                </c:pt>
                <c:pt idx="6">
                  <c:v>2.1840000000000002</c:v>
                </c:pt>
                <c:pt idx="7">
                  <c:v>12.6496</c:v>
                </c:pt>
                <c:pt idx="8">
                  <c:v>5.2084000000000001</c:v>
                </c:pt>
                <c:pt idx="9">
                  <c:v>3.8359999999999999</c:v>
                </c:pt>
              </c:numCache>
            </c:numRef>
          </c:val>
        </c:ser>
        <c:ser>
          <c:idx val="5"/>
          <c:order val="5"/>
          <c:tx>
            <c:strRef>
              <c:f>'1.2'!$A$23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'1.2'!$B$23:$K$23</c:f>
              <c:numCache>
                <c:formatCode>0.00</c:formatCode>
                <c:ptCount val="10"/>
                <c:pt idx="0">
                  <c:v>0</c:v>
                </c:pt>
                <c:pt idx="1">
                  <c:v>0.81920000000000004</c:v>
                </c:pt>
                <c:pt idx="2">
                  <c:v>30.1432</c:v>
                </c:pt>
                <c:pt idx="3">
                  <c:v>31.378</c:v>
                </c:pt>
                <c:pt idx="4">
                  <c:v>18.4772</c:v>
                </c:pt>
                <c:pt idx="5">
                  <c:v>21.744399999999999</c:v>
                </c:pt>
                <c:pt idx="6">
                  <c:v>6.0507999999999997</c:v>
                </c:pt>
                <c:pt idx="7">
                  <c:v>17.761199999999999</c:v>
                </c:pt>
                <c:pt idx="8">
                  <c:v>8.6132000000000009</c:v>
                </c:pt>
                <c:pt idx="9">
                  <c:v>26.042400000000001</c:v>
                </c:pt>
              </c:numCache>
            </c:numRef>
          </c:val>
        </c:ser>
        <c:ser>
          <c:idx val="6"/>
          <c:order val="6"/>
          <c:tx>
            <c:strRef>
              <c:f>'1.2'!$A$24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'1.2'!$B$24:$K$24</c:f>
              <c:numCache>
                <c:formatCode>0.00</c:formatCode>
                <c:ptCount val="10"/>
                <c:pt idx="0">
                  <c:v>0</c:v>
                </c:pt>
                <c:pt idx="1">
                  <c:v>0.4496</c:v>
                </c:pt>
                <c:pt idx="2">
                  <c:v>20.9148</c:v>
                </c:pt>
                <c:pt idx="3">
                  <c:v>14.6408</c:v>
                </c:pt>
                <c:pt idx="4">
                  <c:v>21.226400000000002</c:v>
                </c:pt>
                <c:pt idx="5">
                  <c:v>19.948</c:v>
                </c:pt>
                <c:pt idx="6">
                  <c:v>26.9712</c:v>
                </c:pt>
                <c:pt idx="7">
                  <c:v>14.715199999999999</c:v>
                </c:pt>
                <c:pt idx="8">
                  <c:v>31.1448</c:v>
                </c:pt>
                <c:pt idx="9">
                  <c:v>22.759599999999999</c:v>
                </c:pt>
              </c:numCache>
            </c:numRef>
          </c:val>
        </c:ser>
        <c:ser>
          <c:idx val="7"/>
          <c:order val="7"/>
          <c:tx>
            <c:strRef>
              <c:f>'1.2'!$A$25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'1.2'!$B$25:$K$25</c:f>
              <c:numCache>
                <c:formatCode>0.00</c:formatCode>
                <c:ptCount val="10"/>
                <c:pt idx="0">
                  <c:v>0</c:v>
                </c:pt>
                <c:pt idx="1">
                  <c:v>0.4128</c:v>
                </c:pt>
                <c:pt idx="2">
                  <c:v>6.9340000000000002</c:v>
                </c:pt>
                <c:pt idx="3">
                  <c:v>7.0179999999999998</c:v>
                </c:pt>
                <c:pt idx="4">
                  <c:v>9.0492000000000008</c:v>
                </c:pt>
                <c:pt idx="5">
                  <c:v>8.6883999999999997</c:v>
                </c:pt>
                <c:pt idx="6">
                  <c:v>24.252400000000002</c:v>
                </c:pt>
                <c:pt idx="7">
                  <c:v>5.59</c:v>
                </c:pt>
                <c:pt idx="8">
                  <c:v>8.8680000000000003</c:v>
                </c:pt>
                <c:pt idx="9">
                  <c:v>2.6983999999999999</c:v>
                </c:pt>
              </c:numCache>
            </c:numRef>
          </c:val>
        </c:ser>
        <c:ser>
          <c:idx val="8"/>
          <c:order val="8"/>
          <c:tx>
            <c:strRef>
              <c:f>'1.2'!$A$26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'1.2'!$B$26:$K$26</c:f>
              <c:numCache>
                <c:formatCode>0.00</c:formatCode>
                <c:ptCount val="10"/>
                <c:pt idx="0">
                  <c:v>0</c:v>
                </c:pt>
                <c:pt idx="1">
                  <c:v>0.68359999999999999</c:v>
                </c:pt>
                <c:pt idx="2">
                  <c:v>3.6536</c:v>
                </c:pt>
                <c:pt idx="3">
                  <c:v>6.1311999999999998</c:v>
                </c:pt>
                <c:pt idx="4">
                  <c:v>6.8635999999999999</c:v>
                </c:pt>
                <c:pt idx="5">
                  <c:v>6.1048</c:v>
                </c:pt>
                <c:pt idx="6">
                  <c:v>5.3352000000000004</c:v>
                </c:pt>
                <c:pt idx="7">
                  <c:v>7.7324000000000002</c:v>
                </c:pt>
                <c:pt idx="8">
                  <c:v>5.1539999999999999</c:v>
                </c:pt>
                <c:pt idx="9">
                  <c:v>3.3744000000000001</c:v>
                </c:pt>
              </c:numCache>
            </c:numRef>
          </c:val>
        </c:ser>
        <c:ser>
          <c:idx val="9"/>
          <c:order val="9"/>
          <c:tx>
            <c:strRef>
              <c:f>'1.2'!$A$27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'1.2'!$B$27:$K$27</c:f>
              <c:numCache>
                <c:formatCode>0.00</c:formatCode>
                <c:ptCount val="10"/>
                <c:pt idx="0">
                  <c:v>0</c:v>
                </c:pt>
                <c:pt idx="1">
                  <c:v>1.2464</c:v>
                </c:pt>
                <c:pt idx="2">
                  <c:v>0.9224</c:v>
                </c:pt>
                <c:pt idx="3">
                  <c:v>2.1436000000000002</c:v>
                </c:pt>
                <c:pt idx="4">
                  <c:v>1.82</c:v>
                </c:pt>
                <c:pt idx="5">
                  <c:v>1.0344</c:v>
                </c:pt>
                <c:pt idx="6">
                  <c:v>2.2648000000000001</c:v>
                </c:pt>
                <c:pt idx="7">
                  <c:v>2.746</c:v>
                </c:pt>
                <c:pt idx="8">
                  <c:v>2.6616</c:v>
                </c:pt>
                <c:pt idx="9">
                  <c:v>2.1516000000000002</c:v>
                </c:pt>
              </c:numCache>
            </c:numRef>
          </c:val>
        </c:ser>
        <c:ser>
          <c:idx val="10"/>
          <c:order val="10"/>
          <c:tx>
            <c:strRef>
              <c:f>'1.2'!$A$28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'1.2'!$B$28:$K$28</c:f>
              <c:numCache>
                <c:formatCode>0.00</c:formatCode>
                <c:ptCount val="10"/>
                <c:pt idx="0">
                  <c:v>0</c:v>
                </c:pt>
                <c:pt idx="1">
                  <c:v>1.3420000000000001</c:v>
                </c:pt>
                <c:pt idx="2">
                  <c:v>0.16</c:v>
                </c:pt>
                <c:pt idx="3">
                  <c:v>0.22919999999999999</c:v>
                </c:pt>
                <c:pt idx="4">
                  <c:v>0.2172</c:v>
                </c:pt>
                <c:pt idx="5">
                  <c:v>0.26279999999999998</c:v>
                </c:pt>
                <c:pt idx="6">
                  <c:v>1.1664000000000001</c:v>
                </c:pt>
                <c:pt idx="7">
                  <c:v>0.99439999999999995</c:v>
                </c:pt>
                <c:pt idx="8">
                  <c:v>0.42120000000000002</c:v>
                </c:pt>
                <c:pt idx="9">
                  <c:v>0.4456</c:v>
                </c:pt>
              </c:numCache>
            </c:numRef>
          </c:val>
        </c:ser>
        <c:ser>
          <c:idx val="11"/>
          <c:order val="11"/>
          <c:tx>
            <c:strRef>
              <c:f>'1.2'!$A$29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'1.2'!$B$29:$K$29</c:f>
              <c:numCache>
                <c:formatCode>0.00</c:formatCode>
                <c:ptCount val="10"/>
                <c:pt idx="0">
                  <c:v>0</c:v>
                </c:pt>
                <c:pt idx="1">
                  <c:v>1.1459999999999999</c:v>
                </c:pt>
                <c:pt idx="2">
                  <c:v>0.06</c:v>
                </c:pt>
                <c:pt idx="3">
                  <c:v>2.4799999999999999E-2</c:v>
                </c:pt>
                <c:pt idx="4">
                  <c:v>1.1999999999999999E-3</c:v>
                </c:pt>
                <c:pt idx="5">
                  <c:v>2.76E-2</c:v>
                </c:pt>
                <c:pt idx="6">
                  <c:v>0.28799999999999998</c:v>
                </c:pt>
                <c:pt idx="7">
                  <c:v>0.26679999999999998</c:v>
                </c:pt>
                <c:pt idx="8">
                  <c:v>4.7600000000000003E-2</c:v>
                </c:pt>
                <c:pt idx="9">
                  <c:v>5.16E-2</c:v>
                </c:pt>
              </c:numCache>
            </c:numRef>
          </c:val>
        </c:ser>
        <c:ser>
          <c:idx val="12"/>
          <c:order val="12"/>
          <c:tx>
            <c:strRef>
              <c:f>'1.2'!$A$30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'1.2'!$B$30:$K$30</c:f>
              <c:numCache>
                <c:formatCode>0.00</c:formatCode>
                <c:ptCount val="10"/>
                <c:pt idx="0">
                  <c:v>14.907299999999999</c:v>
                </c:pt>
                <c:pt idx="1">
                  <c:v>8.8691999999999993</c:v>
                </c:pt>
                <c:pt idx="2">
                  <c:v>8.0000000000000002E-3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0.18959999999999999</c:v>
                </c:pt>
                <c:pt idx="7">
                  <c:v>4.6399999999999997E-2</c:v>
                </c:pt>
                <c:pt idx="8">
                  <c:v>4.4000000000000003E-3</c:v>
                </c:pt>
                <c:pt idx="9">
                  <c:v>6.7999999999999996E-3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245184"/>
        <c:axId val="457091904"/>
      </c:barChart>
      <c:catAx>
        <c:axId val="45724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7091904"/>
        <c:crosses val="autoZero"/>
        <c:auto val="1"/>
        <c:lblAlgn val="ctr"/>
        <c:lblOffset val="100"/>
        <c:noMultiLvlLbl val="0"/>
      </c:catAx>
      <c:valAx>
        <c:axId val="457091904"/>
        <c:scaling>
          <c:orientation val="minMax"/>
        </c:scaling>
        <c:delete val="0"/>
        <c:axPos val="l"/>
        <c:majorGridlines/>
        <c:title>
          <c:tx>
            <c:strRef>
              <c:f>'1.2'!$A$16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72451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'1.3'!$C$16</c:f>
          <c:strCache>
            <c:ptCount val="1"/>
            <c:pt idx="0">
              <c:v>Deelgebied 1.3</c:v>
            </c:pt>
          </c:strCache>
        </c:strRef>
      </c:tx>
      <c:layout>
        <c:manualLayout>
          <c:xMode val="edge"/>
          <c:yMode val="edge"/>
          <c:x val="7.1231483061521328E-2"/>
          <c:y val="4.794835633847648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'1.3'!$A$18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'1.3'!$B$18:$K$18</c:f>
              <c:numCache>
                <c:formatCode>0.00</c:formatCode>
                <c:ptCount val="10"/>
                <c:pt idx="0">
                  <c:v>0.51819999999999999</c:v>
                </c:pt>
                <c:pt idx="1">
                  <c:v>2.1440000000000001</c:v>
                </c:pt>
                <c:pt idx="2">
                  <c:v>8.5999999999999993E-2</c:v>
                </c:pt>
                <c:pt idx="3">
                  <c:v>8.5999999999999993E-2</c:v>
                </c:pt>
                <c:pt idx="4">
                  <c:v>0.33639999999999998</c:v>
                </c:pt>
                <c:pt idx="5">
                  <c:v>8.6400000000000005E-2</c:v>
                </c:pt>
                <c:pt idx="6">
                  <c:v>0.374</c:v>
                </c:pt>
                <c:pt idx="7">
                  <c:v>0.33639999999999998</c:v>
                </c:pt>
                <c:pt idx="8">
                  <c:v>0.32319999999999999</c:v>
                </c:pt>
                <c:pt idx="9">
                  <c:v>1.5724</c:v>
                </c:pt>
              </c:numCache>
            </c:numRef>
          </c:val>
        </c:ser>
        <c:ser>
          <c:idx val="3"/>
          <c:order val="1"/>
          <c:tx>
            <c:strRef>
              <c:f>'1.3'!$A$19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'1.3'!$B$19:$K$19</c:f>
              <c:numCache>
                <c:formatCode>0.00</c:formatCode>
                <c:ptCount val="10"/>
                <c:pt idx="0">
                  <c:v>1.0941000000000001</c:v>
                </c:pt>
                <c:pt idx="1">
                  <c:v>1.5604</c:v>
                </c:pt>
                <c:pt idx="2">
                  <c:v>0.36880000000000002</c:v>
                </c:pt>
                <c:pt idx="3">
                  <c:v>0.52880000000000005</c:v>
                </c:pt>
                <c:pt idx="4">
                  <c:v>1.1248</c:v>
                </c:pt>
                <c:pt idx="5">
                  <c:v>0.22439999999999999</c:v>
                </c:pt>
                <c:pt idx="6">
                  <c:v>0.3972</c:v>
                </c:pt>
                <c:pt idx="7">
                  <c:v>0.63719999999999999</c:v>
                </c:pt>
                <c:pt idx="8">
                  <c:v>1.3424</c:v>
                </c:pt>
                <c:pt idx="9">
                  <c:v>1.9792000000000001</c:v>
                </c:pt>
              </c:numCache>
            </c:numRef>
          </c:val>
        </c:ser>
        <c:ser>
          <c:idx val="0"/>
          <c:order val="2"/>
          <c:tx>
            <c:strRef>
              <c:f>'1.3'!$A$20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'1.3'!$B$20:$K$20</c:f>
              <c:numCache>
                <c:formatCode>0.00</c:formatCode>
                <c:ptCount val="10"/>
                <c:pt idx="0">
                  <c:v>1.4650000000000001</c:v>
                </c:pt>
                <c:pt idx="1">
                  <c:v>2.2784</c:v>
                </c:pt>
                <c:pt idx="2">
                  <c:v>0.59560000000000002</c:v>
                </c:pt>
                <c:pt idx="3">
                  <c:v>1.6836</c:v>
                </c:pt>
                <c:pt idx="4">
                  <c:v>1.65</c:v>
                </c:pt>
                <c:pt idx="5">
                  <c:v>0.94479999999999997</c:v>
                </c:pt>
                <c:pt idx="6">
                  <c:v>0.88560000000000005</c:v>
                </c:pt>
                <c:pt idx="7">
                  <c:v>1.66</c:v>
                </c:pt>
                <c:pt idx="8">
                  <c:v>1.9339999999999999</c:v>
                </c:pt>
                <c:pt idx="9">
                  <c:v>2.3212000000000002</c:v>
                </c:pt>
              </c:numCache>
            </c:numRef>
          </c:val>
        </c:ser>
        <c:ser>
          <c:idx val="1"/>
          <c:order val="3"/>
          <c:tx>
            <c:strRef>
              <c:f>'1.3'!$A$21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'1.3'!$B$21:$K$21</c:f>
              <c:numCache>
                <c:formatCode>0.00</c:formatCode>
                <c:ptCount val="10"/>
                <c:pt idx="0">
                  <c:v>1.2397</c:v>
                </c:pt>
                <c:pt idx="1">
                  <c:v>3.6427999999999998</c:v>
                </c:pt>
                <c:pt idx="2">
                  <c:v>1.1644000000000001</c:v>
                </c:pt>
                <c:pt idx="3">
                  <c:v>4.1428000000000003</c:v>
                </c:pt>
                <c:pt idx="4">
                  <c:v>2.4148000000000001</c:v>
                </c:pt>
                <c:pt idx="5">
                  <c:v>2.7267999999999999</c:v>
                </c:pt>
                <c:pt idx="6">
                  <c:v>1.3415999999999999</c:v>
                </c:pt>
                <c:pt idx="7">
                  <c:v>3.3936000000000002</c:v>
                </c:pt>
                <c:pt idx="8">
                  <c:v>3.0968</c:v>
                </c:pt>
                <c:pt idx="9">
                  <c:v>3.0415999999999999</c:v>
                </c:pt>
              </c:numCache>
            </c:numRef>
          </c:val>
        </c:ser>
        <c:ser>
          <c:idx val="4"/>
          <c:order val="4"/>
          <c:tx>
            <c:strRef>
              <c:f>'1.3'!$A$22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'1.3'!$B$22:$K$22</c:f>
              <c:numCache>
                <c:formatCode>0.00</c:formatCode>
                <c:ptCount val="10"/>
                <c:pt idx="0">
                  <c:v>1.7788999999999999</c:v>
                </c:pt>
                <c:pt idx="1">
                  <c:v>4.4615999999999998</c:v>
                </c:pt>
                <c:pt idx="2">
                  <c:v>3.7016</c:v>
                </c:pt>
                <c:pt idx="3">
                  <c:v>7.4028</c:v>
                </c:pt>
                <c:pt idx="4">
                  <c:v>2.9304000000000001</c:v>
                </c:pt>
                <c:pt idx="5">
                  <c:v>4.1100000000000003</c:v>
                </c:pt>
                <c:pt idx="6">
                  <c:v>2.1048</c:v>
                </c:pt>
                <c:pt idx="7">
                  <c:v>4.3520000000000003</c:v>
                </c:pt>
                <c:pt idx="8">
                  <c:v>3.1631999999999998</c:v>
                </c:pt>
                <c:pt idx="9">
                  <c:v>4.7375999999999996</c:v>
                </c:pt>
              </c:numCache>
            </c:numRef>
          </c:val>
        </c:ser>
        <c:ser>
          <c:idx val="5"/>
          <c:order val="5"/>
          <c:tx>
            <c:strRef>
              <c:f>'1.3'!$A$23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'1.3'!$B$23:$K$23</c:f>
              <c:numCache>
                <c:formatCode>0.00</c:formatCode>
                <c:ptCount val="10"/>
                <c:pt idx="0">
                  <c:v>3.9428000000000001</c:v>
                </c:pt>
                <c:pt idx="1">
                  <c:v>1.8144</c:v>
                </c:pt>
                <c:pt idx="2">
                  <c:v>4.7948000000000004</c:v>
                </c:pt>
                <c:pt idx="3">
                  <c:v>8.3683999999999994</c:v>
                </c:pt>
                <c:pt idx="4">
                  <c:v>3.3452000000000002</c:v>
                </c:pt>
                <c:pt idx="5">
                  <c:v>7.49</c:v>
                </c:pt>
                <c:pt idx="6">
                  <c:v>2.5528</c:v>
                </c:pt>
                <c:pt idx="7">
                  <c:v>6.1340000000000003</c:v>
                </c:pt>
                <c:pt idx="8">
                  <c:v>2.8959999999999999</c:v>
                </c:pt>
                <c:pt idx="9">
                  <c:v>7.9476000000000004</c:v>
                </c:pt>
              </c:numCache>
            </c:numRef>
          </c:val>
        </c:ser>
        <c:ser>
          <c:idx val="6"/>
          <c:order val="6"/>
          <c:tx>
            <c:strRef>
              <c:f>'1.3'!$A$24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'1.3'!$B$24:$K$24</c:f>
              <c:numCache>
                <c:formatCode>0.00</c:formatCode>
                <c:ptCount val="10"/>
                <c:pt idx="0">
                  <c:v>1.7436</c:v>
                </c:pt>
                <c:pt idx="1">
                  <c:v>0.63400000000000001</c:v>
                </c:pt>
                <c:pt idx="2">
                  <c:v>9.0784000000000002</c:v>
                </c:pt>
                <c:pt idx="3">
                  <c:v>6.2755999999999998</c:v>
                </c:pt>
                <c:pt idx="4">
                  <c:v>8.1896000000000004</c:v>
                </c:pt>
                <c:pt idx="5">
                  <c:v>7.9283999999999999</c:v>
                </c:pt>
                <c:pt idx="6">
                  <c:v>3.9664000000000001</c:v>
                </c:pt>
                <c:pt idx="7">
                  <c:v>6.0343999999999998</c:v>
                </c:pt>
                <c:pt idx="8">
                  <c:v>8.3667999999999996</c:v>
                </c:pt>
                <c:pt idx="9">
                  <c:v>7.1456</c:v>
                </c:pt>
              </c:numCache>
            </c:numRef>
          </c:val>
        </c:ser>
        <c:ser>
          <c:idx val="7"/>
          <c:order val="7"/>
          <c:tx>
            <c:strRef>
              <c:f>'1.3'!$A$25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'1.3'!$B$25:$K$25</c:f>
              <c:numCache>
                <c:formatCode>0.00</c:formatCode>
                <c:ptCount val="10"/>
                <c:pt idx="0">
                  <c:v>0.98480000000000001</c:v>
                </c:pt>
                <c:pt idx="1">
                  <c:v>0.69840000000000002</c:v>
                </c:pt>
                <c:pt idx="2">
                  <c:v>5.5587999999999997</c:v>
                </c:pt>
                <c:pt idx="3">
                  <c:v>3.7027999999999999</c:v>
                </c:pt>
                <c:pt idx="4">
                  <c:v>9.6364000000000001</c:v>
                </c:pt>
                <c:pt idx="5">
                  <c:v>5.0439999999999996</c:v>
                </c:pt>
                <c:pt idx="6">
                  <c:v>8.7439999999999998</c:v>
                </c:pt>
                <c:pt idx="7">
                  <c:v>5.0292000000000003</c:v>
                </c:pt>
                <c:pt idx="8">
                  <c:v>7.0087999999999999</c:v>
                </c:pt>
                <c:pt idx="9">
                  <c:v>4.7704000000000004</c:v>
                </c:pt>
              </c:numCache>
            </c:numRef>
          </c:val>
        </c:ser>
        <c:ser>
          <c:idx val="8"/>
          <c:order val="8"/>
          <c:tx>
            <c:strRef>
              <c:f>'1.3'!$A$26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'1.3'!$B$26:$K$26</c:f>
              <c:numCache>
                <c:formatCode>0.00</c:formatCode>
                <c:ptCount val="10"/>
                <c:pt idx="0">
                  <c:v>1.5899000000000001</c:v>
                </c:pt>
                <c:pt idx="1">
                  <c:v>1.1408</c:v>
                </c:pt>
                <c:pt idx="2">
                  <c:v>5.0620000000000003</c:v>
                </c:pt>
                <c:pt idx="3">
                  <c:v>6.1943999999999999</c:v>
                </c:pt>
                <c:pt idx="4">
                  <c:v>5.7960000000000003</c:v>
                </c:pt>
                <c:pt idx="5">
                  <c:v>6.8368000000000002</c:v>
                </c:pt>
                <c:pt idx="6">
                  <c:v>9.5871999999999993</c:v>
                </c:pt>
                <c:pt idx="7">
                  <c:v>7.5772000000000004</c:v>
                </c:pt>
                <c:pt idx="8">
                  <c:v>7.1104000000000003</c:v>
                </c:pt>
                <c:pt idx="9">
                  <c:v>5.1836000000000002</c:v>
                </c:pt>
              </c:numCache>
            </c:numRef>
          </c:val>
        </c:ser>
        <c:ser>
          <c:idx val="9"/>
          <c:order val="9"/>
          <c:tx>
            <c:strRef>
              <c:f>'1.3'!$A$27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'1.3'!$B$27:$K$27</c:f>
              <c:numCache>
                <c:formatCode>0.00</c:formatCode>
                <c:ptCount val="10"/>
                <c:pt idx="0">
                  <c:v>2.0766</c:v>
                </c:pt>
                <c:pt idx="1">
                  <c:v>1.296</c:v>
                </c:pt>
                <c:pt idx="2">
                  <c:v>7.4424000000000001</c:v>
                </c:pt>
                <c:pt idx="3">
                  <c:v>5.8327999999999998</c:v>
                </c:pt>
                <c:pt idx="4">
                  <c:v>5.8411999999999997</c:v>
                </c:pt>
                <c:pt idx="5">
                  <c:v>6.4888000000000003</c:v>
                </c:pt>
                <c:pt idx="6">
                  <c:v>8.3620000000000001</c:v>
                </c:pt>
                <c:pt idx="7">
                  <c:v>4.9596</c:v>
                </c:pt>
                <c:pt idx="8">
                  <c:v>5.6375999999999999</c:v>
                </c:pt>
                <c:pt idx="9">
                  <c:v>4.8856000000000002</c:v>
                </c:pt>
              </c:numCache>
            </c:numRef>
          </c:val>
        </c:ser>
        <c:ser>
          <c:idx val="10"/>
          <c:order val="10"/>
          <c:tx>
            <c:strRef>
              <c:f>'1.3'!$A$28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'1.3'!$B$28:$K$28</c:f>
              <c:numCache>
                <c:formatCode>0.00</c:formatCode>
                <c:ptCount val="10"/>
                <c:pt idx="0">
                  <c:v>1.5479000000000001</c:v>
                </c:pt>
                <c:pt idx="1">
                  <c:v>1.2108000000000001</c:v>
                </c:pt>
                <c:pt idx="2">
                  <c:v>4.7504</c:v>
                </c:pt>
                <c:pt idx="3">
                  <c:v>2.7324000000000002</c:v>
                </c:pt>
                <c:pt idx="4">
                  <c:v>3.3612000000000002</c:v>
                </c:pt>
                <c:pt idx="5">
                  <c:v>1.228</c:v>
                </c:pt>
                <c:pt idx="6">
                  <c:v>3.7368000000000001</c:v>
                </c:pt>
                <c:pt idx="7">
                  <c:v>3.1859999999999999</c:v>
                </c:pt>
                <c:pt idx="8">
                  <c:v>2.964</c:v>
                </c:pt>
                <c:pt idx="9">
                  <c:v>2.1751999999999998</c:v>
                </c:pt>
              </c:numCache>
            </c:numRef>
          </c:val>
        </c:ser>
        <c:ser>
          <c:idx val="11"/>
          <c:order val="11"/>
          <c:tx>
            <c:strRef>
              <c:f>'1.3'!$A$29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'1.3'!$B$29:$K$29</c:f>
              <c:numCache>
                <c:formatCode>0.00</c:formatCode>
                <c:ptCount val="10"/>
                <c:pt idx="0">
                  <c:v>0.5212</c:v>
                </c:pt>
                <c:pt idx="1">
                  <c:v>1.3116000000000001</c:v>
                </c:pt>
                <c:pt idx="2">
                  <c:v>2.7928000000000002</c:v>
                </c:pt>
                <c:pt idx="3">
                  <c:v>1.6983999999999999</c:v>
                </c:pt>
                <c:pt idx="4">
                  <c:v>1.4656</c:v>
                </c:pt>
                <c:pt idx="5">
                  <c:v>0.45519999999999999</c:v>
                </c:pt>
                <c:pt idx="6">
                  <c:v>1.296</c:v>
                </c:pt>
                <c:pt idx="7">
                  <c:v>1.5568</c:v>
                </c:pt>
                <c:pt idx="8">
                  <c:v>0.78400000000000003</c:v>
                </c:pt>
                <c:pt idx="9">
                  <c:v>1.0676000000000001</c:v>
                </c:pt>
              </c:numCache>
            </c:numRef>
          </c:val>
        </c:ser>
        <c:ser>
          <c:idx val="12"/>
          <c:order val="12"/>
          <c:tx>
            <c:strRef>
              <c:f>'1.3'!$A$30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'1.3'!$B$30:$K$30</c:f>
              <c:numCache>
                <c:formatCode>0.00</c:formatCode>
                <c:ptCount val="10"/>
                <c:pt idx="0">
                  <c:v>6.6432000000000002</c:v>
                </c:pt>
                <c:pt idx="1">
                  <c:v>7.0523999999999996</c:v>
                </c:pt>
                <c:pt idx="2">
                  <c:v>2.3864000000000001</c:v>
                </c:pt>
                <c:pt idx="3">
                  <c:v>1.0364</c:v>
                </c:pt>
                <c:pt idx="4">
                  <c:v>1.7924</c:v>
                </c:pt>
                <c:pt idx="5">
                  <c:v>0.51</c:v>
                </c:pt>
                <c:pt idx="6">
                  <c:v>0.54759999999999998</c:v>
                </c:pt>
                <c:pt idx="7">
                  <c:v>0.41120000000000001</c:v>
                </c:pt>
                <c:pt idx="8">
                  <c:v>0.1988</c:v>
                </c:pt>
                <c:pt idx="9">
                  <c:v>0.8488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246720"/>
        <c:axId val="457095360"/>
      </c:barChart>
      <c:catAx>
        <c:axId val="45724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7095360"/>
        <c:crosses val="autoZero"/>
        <c:auto val="1"/>
        <c:lblAlgn val="ctr"/>
        <c:lblOffset val="100"/>
        <c:noMultiLvlLbl val="0"/>
      </c:catAx>
      <c:valAx>
        <c:axId val="457095360"/>
        <c:scaling>
          <c:orientation val="minMax"/>
        </c:scaling>
        <c:delete val="0"/>
        <c:axPos val="l"/>
        <c:majorGridlines/>
        <c:title>
          <c:tx>
            <c:strRef>
              <c:f>'1.3'!$A$16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72467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'2.0'!$C$16</c:f>
          <c:strCache>
            <c:ptCount val="1"/>
            <c:pt idx="0">
              <c:v>Deelgebied 2.0</c:v>
            </c:pt>
          </c:strCache>
        </c:strRef>
      </c:tx>
      <c:layout>
        <c:manualLayout>
          <c:xMode val="edge"/>
          <c:yMode val="edge"/>
          <c:x val="0.85829718653589349"/>
          <c:y val="4.0571686132557024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'2.0'!$A$18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'2.0'!$B$18:$K$18</c:f>
              <c:numCache>
                <c:formatCode>0.00</c:formatCode>
                <c:ptCount val="10"/>
                <c:pt idx="0">
                  <c:v>2.3400000000000001E-2</c:v>
                </c:pt>
                <c:pt idx="1">
                  <c:v>6.6000000000000003E-2</c:v>
                </c:pt>
                <c:pt idx="2">
                  <c:v>1.4800000000000001E-2</c:v>
                </c:pt>
                <c:pt idx="3">
                  <c:v>0</c:v>
                </c:pt>
                <c:pt idx="4">
                  <c:v>3.2000000000000002E-3</c:v>
                </c:pt>
                <c:pt idx="5">
                  <c:v>0</c:v>
                </c:pt>
                <c:pt idx="6">
                  <c:v>1.3599999999999999E-2</c:v>
                </c:pt>
                <c:pt idx="7">
                  <c:v>6.4000000000000003E-3</c:v>
                </c:pt>
                <c:pt idx="8">
                  <c:v>2.4E-2</c:v>
                </c:pt>
                <c:pt idx="9">
                  <c:v>4.0000000000000002E-4</c:v>
                </c:pt>
              </c:numCache>
            </c:numRef>
          </c:val>
        </c:ser>
        <c:ser>
          <c:idx val="3"/>
          <c:order val="1"/>
          <c:tx>
            <c:strRef>
              <c:f>'2.0'!$A$19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'2.0'!$B$19:$K$19</c:f>
              <c:numCache>
                <c:formatCode>0.00</c:formatCode>
                <c:ptCount val="10"/>
                <c:pt idx="0">
                  <c:v>4.3099999999999999E-2</c:v>
                </c:pt>
                <c:pt idx="1">
                  <c:v>1.6799999999999999E-2</c:v>
                </c:pt>
                <c:pt idx="2">
                  <c:v>1.12E-2</c:v>
                </c:pt>
                <c:pt idx="3">
                  <c:v>0</c:v>
                </c:pt>
                <c:pt idx="4">
                  <c:v>6.4000000000000003E-3</c:v>
                </c:pt>
                <c:pt idx="5">
                  <c:v>0</c:v>
                </c:pt>
                <c:pt idx="6">
                  <c:v>1.32E-2</c:v>
                </c:pt>
                <c:pt idx="7">
                  <c:v>7.6E-3</c:v>
                </c:pt>
                <c:pt idx="8">
                  <c:v>1.6E-2</c:v>
                </c:pt>
                <c:pt idx="9">
                  <c:v>1.1999999999999999E-3</c:v>
                </c:pt>
              </c:numCache>
            </c:numRef>
          </c:val>
        </c:ser>
        <c:ser>
          <c:idx val="0"/>
          <c:order val="2"/>
          <c:tx>
            <c:strRef>
              <c:f>'2.0'!$A$20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'2.0'!$B$20:$K$20</c:f>
              <c:numCache>
                <c:formatCode>0.00</c:formatCode>
                <c:ptCount val="10"/>
                <c:pt idx="0">
                  <c:v>4.7100000000000003E-2</c:v>
                </c:pt>
                <c:pt idx="1">
                  <c:v>2.64E-2</c:v>
                </c:pt>
                <c:pt idx="2">
                  <c:v>3.56E-2</c:v>
                </c:pt>
                <c:pt idx="3">
                  <c:v>0</c:v>
                </c:pt>
                <c:pt idx="4">
                  <c:v>8.8000000000000005E-3</c:v>
                </c:pt>
                <c:pt idx="5">
                  <c:v>0</c:v>
                </c:pt>
                <c:pt idx="6">
                  <c:v>1.52E-2</c:v>
                </c:pt>
                <c:pt idx="7">
                  <c:v>1.44E-2</c:v>
                </c:pt>
                <c:pt idx="8">
                  <c:v>2.12E-2</c:v>
                </c:pt>
                <c:pt idx="9">
                  <c:v>1.4E-2</c:v>
                </c:pt>
              </c:numCache>
            </c:numRef>
          </c:val>
        </c:ser>
        <c:ser>
          <c:idx val="1"/>
          <c:order val="3"/>
          <c:tx>
            <c:strRef>
              <c:f>'2.0'!$A$21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'2.0'!$B$21:$K$21</c:f>
              <c:numCache>
                <c:formatCode>0.00</c:formatCode>
                <c:ptCount val="10"/>
                <c:pt idx="0">
                  <c:v>9.2899999999999996E-2</c:v>
                </c:pt>
                <c:pt idx="1">
                  <c:v>5.3600000000000002E-2</c:v>
                </c:pt>
                <c:pt idx="2">
                  <c:v>0.22120000000000001</c:v>
                </c:pt>
                <c:pt idx="3">
                  <c:v>4.3999999999999997E-2</c:v>
                </c:pt>
                <c:pt idx="4">
                  <c:v>5.1999999999999998E-2</c:v>
                </c:pt>
                <c:pt idx="5">
                  <c:v>1.6E-2</c:v>
                </c:pt>
                <c:pt idx="6">
                  <c:v>0.05</c:v>
                </c:pt>
                <c:pt idx="7">
                  <c:v>4.3999999999999997E-2</c:v>
                </c:pt>
                <c:pt idx="8">
                  <c:v>2.9600000000000001E-2</c:v>
                </c:pt>
                <c:pt idx="9">
                  <c:v>0.1424</c:v>
                </c:pt>
              </c:numCache>
            </c:numRef>
          </c:val>
        </c:ser>
        <c:ser>
          <c:idx val="4"/>
          <c:order val="4"/>
          <c:tx>
            <c:strRef>
              <c:f>'2.0'!$A$22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'2.0'!$B$22:$K$22</c:f>
              <c:numCache>
                <c:formatCode>0.00</c:formatCode>
                <c:ptCount val="10"/>
                <c:pt idx="0">
                  <c:v>0.15659999999999999</c:v>
                </c:pt>
                <c:pt idx="1">
                  <c:v>0.36680000000000001</c:v>
                </c:pt>
                <c:pt idx="2">
                  <c:v>0.35759999999999997</c:v>
                </c:pt>
                <c:pt idx="3">
                  <c:v>0.2172</c:v>
                </c:pt>
                <c:pt idx="4">
                  <c:v>0.14000000000000001</c:v>
                </c:pt>
                <c:pt idx="5">
                  <c:v>7.8399999999999997E-2</c:v>
                </c:pt>
                <c:pt idx="6">
                  <c:v>0.1384</c:v>
                </c:pt>
                <c:pt idx="7">
                  <c:v>0.184</c:v>
                </c:pt>
                <c:pt idx="8">
                  <c:v>0.1104</c:v>
                </c:pt>
                <c:pt idx="9">
                  <c:v>0.32400000000000001</c:v>
                </c:pt>
              </c:numCache>
            </c:numRef>
          </c:val>
        </c:ser>
        <c:ser>
          <c:idx val="5"/>
          <c:order val="5"/>
          <c:tx>
            <c:strRef>
              <c:f>'2.0'!$A$23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'2.0'!$B$23:$K$23</c:f>
              <c:numCache>
                <c:formatCode>0.00</c:formatCode>
                <c:ptCount val="10"/>
                <c:pt idx="0">
                  <c:v>0.13300000000000001</c:v>
                </c:pt>
                <c:pt idx="1">
                  <c:v>1.0755999999999999</c:v>
                </c:pt>
                <c:pt idx="2">
                  <c:v>0.45440000000000003</c:v>
                </c:pt>
                <c:pt idx="3">
                  <c:v>0.99719999999999998</c:v>
                </c:pt>
                <c:pt idx="4">
                  <c:v>0.6472</c:v>
                </c:pt>
                <c:pt idx="5">
                  <c:v>0.2336</c:v>
                </c:pt>
                <c:pt idx="6">
                  <c:v>0.22919999999999999</c:v>
                </c:pt>
                <c:pt idx="7">
                  <c:v>1.4152</c:v>
                </c:pt>
                <c:pt idx="8">
                  <c:v>0.16839999999999999</c:v>
                </c:pt>
                <c:pt idx="9">
                  <c:v>1.7492000000000001</c:v>
                </c:pt>
              </c:numCache>
            </c:numRef>
          </c:val>
        </c:ser>
        <c:ser>
          <c:idx val="6"/>
          <c:order val="6"/>
          <c:tx>
            <c:strRef>
              <c:f>'2.0'!$A$24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'2.0'!$B$24:$K$24</c:f>
              <c:numCache>
                <c:formatCode>0.00</c:formatCode>
                <c:ptCount val="10"/>
                <c:pt idx="0">
                  <c:v>0.36830000000000002</c:v>
                </c:pt>
                <c:pt idx="1">
                  <c:v>1.2996000000000001</c:v>
                </c:pt>
                <c:pt idx="2">
                  <c:v>1.8364</c:v>
                </c:pt>
                <c:pt idx="3">
                  <c:v>3.9472</c:v>
                </c:pt>
                <c:pt idx="4">
                  <c:v>3.7440000000000002</c:v>
                </c:pt>
                <c:pt idx="5">
                  <c:v>2.0415999999999999</c:v>
                </c:pt>
                <c:pt idx="6">
                  <c:v>1.7376</c:v>
                </c:pt>
                <c:pt idx="7">
                  <c:v>3.4580000000000002</c:v>
                </c:pt>
                <c:pt idx="8">
                  <c:v>2.7084000000000001</c:v>
                </c:pt>
                <c:pt idx="9">
                  <c:v>4.0072000000000001</c:v>
                </c:pt>
              </c:numCache>
            </c:numRef>
          </c:val>
        </c:ser>
        <c:ser>
          <c:idx val="7"/>
          <c:order val="7"/>
          <c:tx>
            <c:strRef>
              <c:f>'2.0'!$A$25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'2.0'!$B$25:$K$25</c:f>
              <c:numCache>
                <c:formatCode>0.00</c:formatCode>
                <c:ptCount val="10"/>
                <c:pt idx="0">
                  <c:v>1.1642999999999999</c:v>
                </c:pt>
                <c:pt idx="1">
                  <c:v>1.08</c:v>
                </c:pt>
                <c:pt idx="2">
                  <c:v>2.8376000000000001</c:v>
                </c:pt>
                <c:pt idx="3">
                  <c:v>1.3164</c:v>
                </c:pt>
                <c:pt idx="4">
                  <c:v>1.4244000000000001</c:v>
                </c:pt>
                <c:pt idx="5">
                  <c:v>2.1379999999999999</c:v>
                </c:pt>
                <c:pt idx="6">
                  <c:v>4.7515999999999998</c:v>
                </c:pt>
                <c:pt idx="7">
                  <c:v>1.2156</c:v>
                </c:pt>
                <c:pt idx="8">
                  <c:v>2.7624</c:v>
                </c:pt>
                <c:pt idx="9">
                  <c:v>1.2676000000000001</c:v>
                </c:pt>
              </c:numCache>
            </c:numRef>
          </c:val>
        </c:ser>
        <c:ser>
          <c:idx val="8"/>
          <c:order val="8"/>
          <c:tx>
            <c:strRef>
              <c:f>'2.0'!$A$26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'2.0'!$B$26:$K$26</c:f>
              <c:numCache>
                <c:formatCode>0.00</c:formatCode>
                <c:ptCount val="10"/>
                <c:pt idx="0">
                  <c:v>1.7159</c:v>
                </c:pt>
                <c:pt idx="1">
                  <c:v>1.3244</c:v>
                </c:pt>
                <c:pt idx="2">
                  <c:v>1.4543999999999999</c:v>
                </c:pt>
                <c:pt idx="3">
                  <c:v>0.94120000000000004</c:v>
                </c:pt>
                <c:pt idx="4">
                  <c:v>0.71040000000000003</c:v>
                </c:pt>
                <c:pt idx="5">
                  <c:v>1.9188000000000001</c:v>
                </c:pt>
                <c:pt idx="6">
                  <c:v>1.6092</c:v>
                </c:pt>
                <c:pt idx="7">
                  <c:v>1.0127999999999999</c:v>
                </c:pt>
                <c:pt idx="8">
                  <c:v>1.4863999999999999</c:v>
                </c:pt>
                <c:pt idx="9">
                  <c:v>1.1572</c:v>
                </c:pt>
              </c:numCache>
            </c:numRef>
          </c:val>
        </c:ser>
        <c:ser>
          <c:idx val="9"/>
          <c:order val="9"/>
          <c:tx>
            <c:strRef>
              <c:f>'2.0'!$A$27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'2.0'!$B$27:$K$27</c:f>
              <c:numCache>
                <c:formatCode>0.00</c:formatCode>
                <c:ptCount val="10"/>
                <c:pt idx="0">
                  <c:v>0.91759999999999997</c:v>
                </c:pt>
                <c:pt idx="1">
                  <c:v>1.4283999999999999</c:v>
                </c:pt>
                <c:pt idx="2">
                  <c:v>0.91039999999999999</c:v>
                </c:pt>
                <c:pt idx="3">
                  <c:v>1.194</c:v>
                </c:pt>
                <c:pt idx="4">
                  <c:v>0.95279999999999998</c:v>
                </c:pt>
                <c:pt idx="5">
                  <c:v>1.8068</c:v>
                </c:pt>
                <c:pt idx="6">
                  <c:v>0.50280000000000002</c:v>
                </c:pt>
                <c:pt idx="7">
                  <c:v>1.0316000000000001</c:v>
                </c:pt>
                <c:pt idx="8">
                  <c:v>1.1140000000000001</c:v>
                </c:pt>
                <c:pt idx="9">
                  <c:v>0.37880000000000003</c:v>
                </c:pt>
              </c:numCache>
            </c:numRef>
          </c:val>
        </c:ser>
        <c:ser>
          <c:idx val="10"/>
          <c:order val="10"/>
          <c:tx>
            <c:strRef>
              <c:f>'2.0'!$A$28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'2.0'!$B$28:$K$28</c:f>
              <c:numCache>
                <c:formatCode>0.00</c:formatCode>
                <c:ptCount val="10"/>
                <c:pt idx="0">
                  <c:v>0.64890000000000003</c:v>
                </c:pt>
                <c:pt idx="1">
                  <c:v>1.3720000000000001</c:v>
                </c:pt>
                <c:pt idx="2">
                  <c:v>0.69120000000000004</c:v>
                </c:pt>
                <c:pt idx="3">
                  <c:v>0.42080000000000001</c:v>
                </c:pt>
                <c:pt idx="4">
                  <c:v>0.97519999999999996</c:v>
                </c:pt>
                <c:pt idx="5">
                  <c:v>0.56640000000000001</c:v>
                </c:pt>
                <c:pt idx="6">
                  <c:v>3.7199999999999997E-2</c:v>
                </c:pt>
                <c:pt idx="7">
                  <c:v>0.57240000000000002</c:v>
                </c:pt>
                <c:pt idx="8">
                  <c:v>0.27239999999999998</c:v>
                </c:pt>
                <c:pt idx="9">
                  <c:v>5.4800000000000001E-2</c:v>
                </c:pt>
              </c:numCache>
            </c:numRef>
          </c:val>
        </c:ser>
        <c:ser>
          <c:idx val="11"/>
          <c:order val="11"/>
          <c:tx>
            <c:strRef>
              <c:f>'2.0'!$A$29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'2.0'!$B$29:$K$29</c:f>
              <c:numCache>
                <c:formatCode>0.00</c:formatCode>
                <c:ptCount val="10"/>
                <c:pt idx="0">
                  <c:v>0.501</c:v>
                </c:pt>
                <c:pt idx="1">
                  <c:v>0.44800000000000001</c:v>
                </c:pt>
                <c:pt idx="2">
                  <c:v>0.246</c:v>
                </c:pt>
                <c:pt idx="3">
                  <c:v>0.02</c:v>
                </c:pt>
                <c:pt idx="4">
                  <c:v>0.32319999999999999</c:v>
                </c:pt>
                <c:pt idx="5">
                  <c:v>0.15279999999999999</c:v>
                </c:pt>
                <c:pt idx="6">
                  <c:v>4.7999999999999996E-3</c:v>
                </c:pt>
                <c:pt idx="7">
                  <c:v>0.13159999999999999</c:v>
                </c:pt>
                <c:pt idx="8">
                  <c:v>6.3600000000000004E-2</c:v>
                </c:pt>
                <c:pt idx="9">
                  <c:v>7.6E-3</c:v>
                </c:pt>
              </c:numCache>
            </c:numRef>
          </c:val>
        </c:ser>
        <c:ser>
          <c:idx val="12"/>
          <c:order val="12"/>
          <c:tx>
            <c:strRef>
              <c:f>'2.0'!$A$30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'2.0'!$B$30:$K$30</c:f>
              <c:numCache>
                <c:formatCode>0.00</c:formatCode>
                <c:ptCount val="10"/>
                <c:pt idx="0">
                  <c:v>3.2557</c:v>
                </c:pt>
                <c:pt idx="1">
                  <c:v>0.54720000000000002</c:v>
                </c:pt>
                <c:pt idx="2">
                  <c:v>3.4000000000000002E-2</c:v>
                </c:pt>
                <c:pt idx="3">
                  <c:v>6.7999999999999996E-3</c:v>
                </c:pt>
                <c:pt idx="4">
                  <c:v>0.1172</c:v>
                </c:pt>
                <c:pt idx="5">
                  <c:v>0.15240000000000001</c:v>
                </c:pt>
                <c:pt idx="6">
                  <c:v>2E-3</c:v>
                </c:pt>
                <c:pt idx="7">
                  <c:v>1.12E-2</c:v>
                </c:pt>
                <c:pt idx="8">
                  <c:v>0.32800000000000001</c:v>
                </c:pt>
                <c:pt idx="9">
                  <c:v>4.0000000000000002E-4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965568"/>
        <c:axId val="457508544"/>
      </c:barChart>
      <c:catAx>
        <c:axId val="45796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7508544"/>
        <c:crosses val="autoZero"/>
        <c:auto val="1"/>
        <c:lblAlgn val="ctr"/>
        <c:lblOffset val="100"/>
        <c:noMultiLvlLbl val="0"/>
      </c:catAx>
      <c:valAx>
        <c:axId val="457508544"/>
        <c:scaling>
          <c:orientation val="minMax"/>
        </c:scaling>
        <c:delete val="0"/>
        <c:axPos val="l"/>
        <c:majorGridlines/>
        <c:title>
          <c:tx>
            <c:strRef>
              <c:f>'2.0'!$A$16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79655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'2.1'!$C$16</c:f>
          <c:strCache>
            <c:ptCount val="1"/>
            <c:pt idx="0">
              <c:v>Deelgebied 2.1</c:v>
            </c:pt>
          </c:strCache>
        </c:strRef>
      </c:tx>
      <c:layout>
        <c:manualLayout>
          <c:xMode val="edge"/>
          <c:yMode val="edge"/>
          <c:x val="0.85692119754380547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'2.1'!$A$18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'2.1'!$B$18:$K$18</c:f>
              <c:numCache>
                <c:formatCode>0.00</c:formatCode>
                <c:ptCount val="10"/>
                <c:pt idx="0">
                  <c:v>5.0000000000000001E-3</c:v>
                </c:pt>
                <c:pt idx="1">
                  <c:v>0.4032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1.1999999999999999E-3</c:v>
                </c:pt>
                <c:pt idx="8">
                  <c:v>1.72E-2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'2.1'!$A$19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'2.1'!$B$19:$K$19</c:f>
              <c:numCache>
                <c:formatCode>0.00</c:formatCode>
                <c:ptCount val="10"/>
                <c:pt idx="0">
                  <c:v>8.9999999999999993E-3</c:v>
                </c:pt>
                <c:pt idx="1">
                  <c:v>5.6800000000000003E-2</c:v>
                </c:pt>
                <c:pt idx="2">
                  <c:v>2.8E-3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8.0000000000000004E-4</c:v>
                </c:pt>
                <c:pt idx="7">
                  <c:v>1.6000000000000001E-3</c:v>
                </c:pt>
                <c:pt idx="8">
                  <c:v>5.5999999999999999E-3</c:v>
                </c:pt>
                <c:pt idx="9">
                  <c:v>0</c:v>
                </c:pt>
              </c:numCache>
            </c:numRef>
          </c:val>
        </c:ser>
        <c:ser>
          <c:idx val="0"/>
          <c:order val="2"/>
          <c:tx>
            <c:strRef>
              <c:f>'2.1'!$A$20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'2.1'!$B$20:$K$20</c:f>
              <c:numCache>
                <c:formatCode>0.00</c:formatCode>
                <c:ptCount val="10"/>
                <c:pt idx="0">
                  <c:v>2.5499999999999998E-2</c:v>
                </c:pt>
                <c:pt idx="1">
                  <c:v>5.3600000000000002E-2</c:v>
                </c:pt>
                <c:pt idx="2">
                  <c:v>9.5999999999999992E-3</c:v>
                </c:pt>
                <c:pt idx="3">
                  <c:v>0</c:v>
                </c:pt>
                <c:pt idx="4">
                  <c:v>8.0000000000000004E-4</c:v>
                </c:pt>
                <c:pt idx="5">
                  <c:v>0</c:v>
                </c:pt>
                <c:pt idx="6">
                  <c:v>8.0000000000000004E-4</c:v>
                </c:pt>
                <c:pt idx="7">
                  <c:v>1.2800000000000001E-2</c:v>
                </c:pt>
                <c:pt idx="8">
                  <c:v>6.7999999999999996E-3</c:v>
                </c:pt>
                <c:pt idx="9">
                  <c:v>8.0000000000000004E-4</c:v>
                </c:pt>
              </c:numCache>
            </c:numRef>
          </c:val>
        </c:ser>
        <c:ser>
          <c:idx val="1"/>
          <c:order val="3"/>
          <c:tx>
            <c:strRef>
              <c:f>'2.1'!$A$21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'2.1'!$B$21:$K$21</c:f>
              <c:numCache>
                <c:formatCode>0.00</c:formatCode>
                <c:ptCount val="10"/>
                <c:pt idx="0">
                  <c:v>4.2200000000000001E-2</c:v>
                </c:pt>
                <c:pt idx="1">
                  <c:v>7.9200000000000007E-2</c:v>
                </c:pt>
                <c:pt idx="2">
                  <c:v>0.126</c:v>
                </c:pt>
                <c:pt idx="3">
                  <c:v>7.6E-3</c:v>
                </c:pt>
                <c:pt idx="4">
                  <c:v>3.5999999999999999E-3</c:v>
                </c:pt>
                <c:pt idx="5">
                  <c:v>2.8E-3</c:v>
                </c:pt>
                <c:pt idx="6">
                  <c:v>6.0000000000000001E-3</c:v>
                </c:pt>
                <c:pt idx="7">
                  <c:v>2.52E-2</c:v>
                </c:pt>
                <c:pt idx="8">
                  <c:v>1.6799999999999999E-2</c:v>
                </c:pt>
                <c:pt idx="9">
                  <c:v>1.12E-2</c:v>
                </c:pt>
              </c:numCache>
            </c:numRef>
          </c:val>
        </c:ser>
        <c:ser>
          <c:idx val="4"/>
          <c:order val="4"/>
          <c:tx>
            <c:strRef>
              <c:f>'2.1'!$A$22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'2.1'!$B$22:$K$22</c:f>
              <c:numCache>
                <c:formatCode>0.00</c:formatCode>
                <c:ptCount val="10"/>
                <c:pt idx="0">
                  <c:v>5.0500000000000003E-2</c:v>
                </c:pt>
                <c:pt idx="1">
                  <c:v>0.24079999999999999</c:v>
                </c:pt>
                <c:pt idx="2">
                  <c:v>0.48799999999999999</c:v>
                </c:pt>
                <c:pt idx="3">
                  <c:v>0.1132</c:v>
                </c:pt>
                <c:pt idx="4">
                  <c:v>9.0800000000000006E-2</c:v>
                </c:pt>
                <c:pt idx="5">
                  <c:v>3.1600000000000003E-2</c:v>
                </c:pt>
                <c:pt idx="6">
                  <c:v>3.1199999999999999E-2</c:v>
                </c:pt>
                <c:pt idx="7">
                  <c:v>0.12039999999999999</c:v>
                </c:pt>
                <c:pt idx="8">
                  <c:v>2.64E-2</c:v>
                </c:pt>
                <c:pt idx="9">
                  <c:v>0.1328</c:v>
                </c:pt>
              </c:numCache>
            </c:numRef>
          </c:val>
        </c:ser>
        <c:ser>
          <c:idx val="5"/>
          <c:order val="5"/>
          <c:tx>
            <c:strRef>
              <c:f>'2.1'!$A$23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'2.1'!$B$23:$K$23</c:f>
              <c:numCache>
                <c:formatCode>0.00</c:formatCode>
                <c:ptCount val="10"/>
                <c:pt idx="0">
                  <c:v>2.76E-2</c:v>
                </c:pt>
                <c:pt idx="1">
                  <c:v>0.54</c:v>
                </c:pt>
                <c:pt idx="2">
                  <c:v>0.85640000000000005</c:v>
                </c:pt>
                <c:pt idx="3">
                  <c:v>1.8031999999999999</c:v>
                </c:pt>
                <c:pt idx="4">
                  <c:v>0.63239999999999996</c:v>
                </c:pt>
                <c:pt idx="5">
                  <c:v>0.27639999999999998</c:v>
                </c:pt>
                <c:pt idx="6">
                  <c:v>0.1464</c:v>
                </c:pt>
                <c:pt idx="7">
                  <c:v>1.08</c:v>
                </c:pt>
                <c:pt idx="8">
                  <c:v>0.42599999999999999</c:v>
                </c:pt>
                <c:pt idx="9">
                  <c:v>2.2919999999999998</c:v>
                </c:pt>
              </c:numCache>
            </c:numRef>
          </c:val>
        </c:ser>
        <c:ser>
          <c:idx val="6"/>
          <c:order val="6"/>
          <c:tx>
            <c:strRef>
              <c:f>'2.1'!$A$24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'2.1'!$B$24:$K$24</c:f>
              <c:numCache>
                <c:formatCode>0.00</c:formatCode>
                <c:ptCount val="10"/>
                <c:pt idx="0">
                  <c:v>2.5999999999999999E-2</c:v>
                </c:pt>
                <c:pt idx="1">
                  <c:v>0.96079999999999999</c:v>
                </c:pt>
                <c:pt idx="2">
                  <c:v>2.044</c:v>
                </c:pt>
                <c:pt idx="3">
                  <c:v>5.0876000000000001</c:v>
                </c:pt>
                <c:pt idx="4">
                  <c:v>5.2991999999999999</c:v>
                </c:pt>
                <c:pt idx="5">
                  <c:v>5.0591999999999997</c:v>
                </c:pt>
                <c:pt idx="6">
                  <c:v>2.8740000000000001</c:v>
                </c:pt>
                <c:pt idx="7">
                  <c:v>5.2047999999999996</c:v>
                </c:pt>
                <c:pt idx="8">
                  <c:v>5.0895999999999999</c:v>
                </c:pt>
                <c:pt idx="9">
                  <c:v>4.6588000000000003</c:v>
                </c:pt>
              </c:numCache>
            </c:numRef>
          </c:val>
        </c:ser>
        <c:ser>
          <c:idx val="7"/>
          <c:order val="7"/>
          <c:tx>
            <c:strRef>
              <c:f>'2.1'!$A$25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'2.1'!$B$25:$K$25</c:f>
              <c:numCache>
                <c:formatCode>0.00</c:formatCode>
                <c:ptCount val="10"/>
                <c:pt idx="0">
                  <c:v>3.5299999999999998E-2</c:v>
                </c:pt>
                <c:pt idx="1">
                  <c:v>1.1772</c:v>
                </c:pt>
                <c:pt idx="2">
                  <c:v>2.7995999999999999</c:v>
                </c:pt>
                <c:pt idx="3">
                  <c:v>0.99239999999999995</c:v>
                </c:pt>
                <c:pt idx="4">
                  <c:v>1.4832000000000001</c:v>
                </c:pt>
                <c:pt idx="5">
                  <c:v>2.1928000000000001</c:v>
                </c:pt>
                <c:pt idx="6">
                  <c:v>4.7664</c:v>
                </c:pt>
                <c:pt idx="7">
                  <c:v>1.7183999999999999</c:v>
                </c:pt>
                <c:pt idx="8">
                  <c:v>2.552</c:v>
                </c:pt>
                <c:pt idx="9">
                  <c:v>1.6175999999999999</c:v>
                </c:pt>
              </c:numCache>
            </c:numRef>
          </c:val>
        </c:ser>
        <c:ser>
          <c:idx val="8"/>
          <c:order val="8"/>
          <c:tx>
            <c:strRef>
              <c:f>'2.1'!$A$26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'2.1'!$B$26:$K$26</c:f>
              <c:numCache>
                <c:formatCode>0.00</c:formatCode>
                <c:ptCount val="10"/>
                <c:pt idx="0">
                  <c:v>8.72E-2</c:v>
                </c:pt>
                <c:pt idx="1">
                  <c:v>1.2396</c:v>
                </c:pt>
                <c:pt idx="2">
                  <c:v>1.9416</c:v>
                </c:pt>
                <c:pt idx="3">
                  <c:v>0.54120000000000001</c:v>
                </c:pt>
                <c:pt idx="4">
                  <c:v>0.74919999999999998</c:v>
                </c:pt>
                <c:pt idx="5">
                  <c:v>0.85960000000000003</c:v>
                </c:pt>
                <c:pt idx="6">
                  <c:v>1.1160000000000001</c:v>
                </c:pt>
                <c:pt idx="7">
                  <c:v>0.88039999999999996</c:v>
                </c:pt>
                <c:pt idx="8">
                  <c:v>1.0224</c:v>
                </c:pt>
                <c:pt idx="9">
                  <c:v>0.5716</c:v>
                </c:pt>
              </c:numCache>
            </c:numRef>
          </c:val>
        </c:ser>
        <c:ser>
          <c:idx val="9"/>
          <c:order val="9"/>
          <c:tx>
            <c:strRef>
              <c:f>'2.1'!$A$27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'2.1'!$B$27:$K$27</c:f>
              <c:numCache>
                <c:formatCode>0.00</c:formatCode>
                <c:ptCount val="10"/>
                <c:pt idx="0">
                  <c:v>0.16220000000000001</c:v>
                </c:pt>
                <c:pt idx="1">
                  <c:v>1.1152</c:v>
                </c:pt>
                <c:pt idx="2">
                  <c:v>0.4728</c:v>
                </c:pt>
                <c:pt idx="3">
                  <c:v>0.62639999999999996</c:v>
                </c:pt>
                <c:pt idx="4">
                  <c:v>0.50839999999999996</c:v>
                </c:pt>
                <c:pt idx="5">
                  <c:v>0.66800000000000004</c:v>
                </c:pt>
                <c:pt idx="6">
                  <c:v>0.37640000000000001</c:v>
                </c:pt>
                <c:pt idx="7">
                  <c:v>0.26919999999999999</c:v>
                </c:pt>
                <c:pt idx="8">
                  <c:v>0.158</c:v>
                </c:pt>
                <c:pt idx="9">
                  <c:v>4.4400000000000002E-2</c:v>
                </c:pt>
              </c:numCache>
            </c:numRef>
          </c:val>
        </c:ser>
        <c:ser>
          <c:idx val="10"/>
          <c:order val="10"/>
          <c:tx>
            <c:strRef>
              <c:f>'2.1'!$A$28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'2.1'!$B$28:$K$28</c:f>
              <c:numCache>
                <c:formatCode>0.00</c:formatCode>
                <c:ptCount val="10"/>
                <c:pt idx="0">
                  <c:v>0.10539999999999999</c:v>
                </c:pt>
                <c:pt idx="1">
                  <c:v>0.63280000000000003</c:v>
                </c:pt>
                <c:pt idx="2">
                  <c:v>0.28639999999999999</c:v>
                </c:pt>
                <c:pt idx="3">
                  <c:v>0.15920000000000001</c:v>
                </c:pt>
                <c:pt idx="4">
                  <c:v>0.4148</c:v>
                </c:pt>
                <c:pt idx="5">
                  <c:v>0.21199999999999999</c:v>
                </c:pt>
                <c:pt idx="6">
                  <c:v>1.84E-2</c:v>
                </c:pt>
                <c:pt idx="7">
                  <c:v>2.1600000000000001E-2</c:v>
                </c:pt>
                <c:pt idx="8">
                  <c:v>1.52E-2</c:v>
                </c:pt>
                <c:pt idx="9">
                  <c:v>7.1999999999999998E-3</c:v>
                </c:pt>
              </c:numCache>
            </c:numRef>
          </c:val>
        </c:ser>
        <c:ser>
          <c:idx val="11"/>
          <c:order val="11"/>
          <c:tx>
            <c:strRef>
              <c:f>'2.1'!$A$29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'2.1'!$B$29:$K$29</c:f>
              <c:numCache>
                <c:formatCode>0.00</c:formatCode>
                <c:ptCount val="10"/>
                <c:pt idx="0">
                  <c:v>8.09E-2</c:v>
                </c:pt>
                <c:pt idx="1">
                  <c:v>0.51959999999999995</c:v>
                </c:pt>
                <c:pt idx="2">
                  <c:v>0.24079999999999999</c:v>
                </c:pt>
                <c:pt idx="3">
                  <c:v>5.5999999999999999E-3</c:v>
                </c:pt>
                <c:pt idx="4">
                  <c:v>0.1444</c:v>
                </c:pt>
                <c:pt idx="5">
                  <c:v>3.4000000000000002E-2</c:v>
                </c:pt>
                <c:pt idx="6">
                  <c:v>0</c:v>
                </c:pt>
                <c:pt idx="7">
                  <c:v>8.0000000000000004E-4</c:v>
                </c:pt>
                <c:pt idx="8">
                  <c:v>4.0000000000000002E-4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'2.1'!$A$30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'2.1'!$B$30:$K$30</c:f>
              <c:numCache>
                <c:formatCode>0.00</c:formatCode>
                <c:ptCount val="10"/>
                <c:pt idx="0">
                  <c:v>8.6117000000000008</c:v>
                </c:pt>
                <c:pt idx="1">
                  <c:v>2.3176000000000001</c:v>
                </c:pt>
                <c:pt idx="2">
                  <c:v>6.8400000000000002E-2</c:v>
                </c:pt>
                <c:pt idx="3">
                  <c:v>0</c:v>
                </c:pt>
                <c:pt idx="4">
                  <c:v>9.5999999999999992E-3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268992"/>
        <c:axId val="457512000"/>
      </c:barChart>
      <c:catAx>
        <c:axId val="45326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7512000"/>
        <c:crosses val="autoZero"/>
        <c:auto val="1"/>
        <c:lblAlgn val="ctr"/>
        <c:lblOffset val="100"/>
        <c:noMultiLvlLbl val="0"/>
      </c:catAx>
      <c:valAx>
        <c:axId val="457512000"/>
        <c:scaling>
          <c:orientation val="minMax"/>
        </c:scaling>
        <c:delete val="0"/>
        <c:axPos val="l"/>
        <c:majorGridlines/>
        <c:title>
          <c:tx>
            <c:strRef>
              <c:f>'2.1'!$A$16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32689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'1.1'!$C$16</c:f>
          <c:strCache>
            <c:ptCount val="1"/>
            <c:pt idx="0">
              <c:v>Deelgebied 1.1</c:v>
            </c:pt>
          </c:strCache>
        </c:strRef>
      </c:tx>
      <c:layout>
        <c:manualLayout>
          <c:xMode val="edge"/>
          <c:yMode val="edge"/>
          <c:x val="0.78536976995522623"/>
          <c:y val="5.901336164735566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14"/>
          <c:order val="1"/>
          <c:tx>
            <c:strRef>
              <c:f>'1.1'!$A$18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'1.1'!$B$18:$K$18</c:f>
              <c:numCache>
                <c:formatCode>0.00</c:formatCode>
                <c:ptCount val="10"/>
                <c:pt idx="0">
                  <c:v>0</c:v>
                </c:pt>
                <c:pt idx="1">
                  <c:v>3.0251999999999999</c:v>
                </c:pt>
                <c:pt idx="2">
                  <c:v>4.0107999999999997</c:v>
                </c:pt>
                <c:pt idx="3">
                  <c:v>4.3940000000000001</c:v>
                </c:pt>
                <c:pt idx="4">
                  <c:v>2.4091999999999998</c:v>
                </c:pt>
                <c:pt idx="5">
                  <c:v>2.8283999999999998</c:v>
                </c:pt>
                <c:pt idx="6">
                  <c:v>0.67559999999999998</c:v>
                </c:pt>
                <c:pt idx="7">
                  <c:v>1.3076000000000001</c:v>
                </c:pt>
                <c:pt idx="8">
                  <c:v>0.95199999999999996</c:v>
                </c:pt>
                <c:pt idx="9">
                  <c:v>1.1604000000000001</c:v>
                </c:pt>
              </c:numCache>
            </c:numRef>
          </c:val>
        </c:ser>
        <c:ser>
          <c:idx val="15"/>
          <c:order val="2"/>
          <c:tx>
            <c:strRef>
              <c:f>'1.1'!$A$19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'1.1'!$B$19:$K$19</c:f>
              <c:numCache>
                <c:formatCode>0.00</c:formatCode>
                <c:ptCount val="10"/>
                <c:pt idx="0">
                  <c:v>0</c:v>
                </c:pt>
                <c:pt idx="1">
                  <c:v>0.73160000000000003</c:v>
                </c:pt>
                <c:pt idx="2">
                  <c:v>1.1335999999999999</c:v>
                </c:pt>
                <c:pt idx="3">
                  <c:v>0.79559999999999997</c:v>
                </c:pt>
                <c:pt idx="4">
                  <c:v>0.53759999999999997</c:v>
                </c:pt>
                <c:pt idx="5">
                  <c:v>3.202</c:v>
                </c:pt>
                <c:pt idx="6">
                  <c:v>0.87680000000000002</c:v>
                </c:pt>
                <c:pt idx="7">
                  <c:v>0.82240000000000002</c:v>
                </c:pt>
                <c:pt idx="8">
                  <c:v>0.4108</c:v>
                </c:pt>
                <c:pt idx="9">
                  <c:v>0.36320000000000002</c:v>
                </c:pt>
              </c:numCache>
            </c:numRef>
          </c:val>
        </c:ser>
        <c:ser>
          <c:idx val="16"/>
          <c:order val="3"/>
          <c:tx>
            <c:strRef>
              <c:f>'1.1'!$A$20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'1.1'!$B$20:$K$20</c:f>
              <c:numCache>
                <c:formatCode>0.00</c:formatCode>
                <c:ptCount val="10"/>
                <c:pt idx="0">
                  <c:v>0</c:v>
                </c:pt>
                <c:pt idx="1">
                  <c:v>1.3064</c:v>
                </c:pt>
                <c:pt idx="2">
                  <c:v>2.2067999999999999</c:v>
                </c:pt>
                <c:pt idx="3">
                  <c:v>1.6628000000000001</c:v>
                </c:pt>
                <c:pt idx="4">
                  <c:v>0.63160000000000005</c:v>
                </c:pt>
                <c:pt idx="5">
                  <c:v>2.6055999999999999</c:v>
                </c:pt>
                <c:pt idx="6">
                  <c:v>1.1335999999999999</c:v>
                </c:pt>
                <c:pt idx="7">
                  <c:v>1.1395999999999999</c:v>
                </c:pt>
                <c:pt idx="8">
                  <c:v>0.92959999999999998</c:v>
                </c:pt>
                <c:pt idx="9">
                  <c:v>0.64359999999999995</c:v>
                </c:pt>
              </c:numCache>
            </c:numRef>
          </c:val>
        </c:ser>
        <c:ser>
          <c:idx val="17"/>
          <c:order val="4"/>
          <c:tx>
            <c:strRef>
              <c:f>'1.1'!$A$21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'1.1'!$B$21:$K$21</c:f>
              <c:numCache>
                <c:formatCode>0.00</c:formatCode>
                <c:ptCount val="10"/>
                <c:pt idx="0">
                  <c:v>0</c:v>
                </c:pt>
                <c:pt idx="1">
                  <c:v>2.4196</c:v>
                </c:pt>
                <c:pt idx="2">
                  <c:v>2.9563999999999999</c:v>
                </c:pt>
                <c:pt idx="3">
                  <c:v>4.0811999999999999</c:v>
                </c:pt>
                <c:pt idx="4">
                  <c:v>2.0356000000000001</c:v>
                </c:pt>
                <c:pt idx="5">
                  <c:v>2.9796</c:v>
                </c:pt>
                <c:pt idx="6">
                  <c:v>1.6496</c:v>
                </c:pt>
                <c:pt idx="7">
                  <c:v>2.1991999999999998</c:v>
                </c:pt>
                <c:pt idx="8">
                  <c:v>2.3559999999999999</c:v>
                </c:pt>
                <c:pt idx="9">
                  <c:v>2.9119999999999999</c:v>
                </c:pt>
              </c:numCache>
            </c:numRef>
          </c:val>
        </c:ser>
        <c:ser>
          <c:idx val="18"/>
          <c:order val="5"/>
          <c:tx>
            <c:strRef>
              <c:f>'1.1'!$A$22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'1.1'!$B$22:$K$22</c:f>
              <c:numCache>
                <c:formatCode>0.00</c:formatCode>
                <c:ptCount val="10"/>
                <c:pt idx="0">
                  <c:v>0</c:v>
                </c:pt>
                <c:pt idx="1">
                  <c:v>4.0136000000000003</c:v>
                </c:pt>
                <c:pt idx="2">
                  <c:v>9.3767999999999994</c:v>
                </c:pt>
                <c:pt idx="3">
                  <c:v>8.8780000000000001</c:v>
                </c:pt>
                <c:pt idx="4">
                  <c:v>5.4143999999999997</c:v>
                </c:pt>
                <c:pt idx="5">
                  <c:v>5.2064000000000004</c:v>
                </c:pt>
                <c:pt idx="6">
                  <c:v>2.2124000000000001</c:v>
                </c:pt>
                <c:pt idx="7">
                  <c:v>5.7451999999999996</c:v>
                </c:pt>
                <c:pt idx="8">
                  <c:v>4.3639999999999999</c:v>
                </c:pt>
                <c:pt idx="9">
                  <c:v>5.3992000000000004</c:v>
                </c:pt>
              </c:numCache>
            </c:numRef>
          </c:val>
        </c:ser>
        <c:ser>
          <c:idx val="19"/>
          <c:order val="6"/>
          <c:tx>
            <c:strRef>
              <c:f>'1.1'!$A$23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'1.1'!$B$23:$K$23</c:f>
              <c:numCache>
                <c:formatCode>0.00</c:formatCode>
                <c:ptCount val="10"/>
                <c:pt idx="0">
                  <c:v>0</c:v>
                </c:pt>
                <c:pt idx="1">
                  <c:v>1.6716</c:v>
                </c:pt>
                <c:pt idx="2">
                  <c:v>8.9271999999999991</c:v>
                </c:pt>
                <c:pt idx="3">
                  <c:v>9.2891999999999992</c:v>
                </c:pt>
                <c:pt idx="4">
                  <c:v>6.35</c:v>
                </c:pt>
                <c:pt idx="5">
                  <c:v>7.4912000000000001</c:v>
                </c:pt>
                <c:pt idx="6">
                  <c:v>2.9108000000000001</c:v>
                </c:pt>
                <c:pt idx="7">
                  <c:v>6.6264000000000003</c:v>
                </c:pt>
                <c:pt idx="8">
                  <c:v>4.67</c:v>
                </c:pt>
                <c:pt idx="9">
                  <c:v>10.3444</c:v>
                </c:pt>
              </c:numCache>
            </c:numRef>
          </c:val>
        </c:ser>
        <c:ser>
          <c:idx val="20"/>
          <c:order val="7"/>
          <c:tx>
            <c:strRef>
              <c:f>'1.1'!$A$24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'1.1'!$B$24:$K$24</c:f>
              <c:numCache>
                <c:formatCode>0.00</c:formatCode>
                <c:ptCount val="10"/>
                <c:pt idx="0">
                  <c:v>0</c:v>
                </c:pt>
                <c:pt idx="1">
                  <c:v>0.754</c:v>
                </c:pt>
                <c:pt idx="2">
                  <c:v>7.1332000000000004</c:v>
                </c:pt>
                <c:pt idx="3">
                  <c:v>5.1348000000000003</c:v>
                </c:pt>
                <c:pt idx="4">
                  <c:v>8.2156000000000002</c:v>
                </c:pt>
                <c:pt idx="5">
                  <c:v>9.2447999999999997</c:v>
                </c:pt>
                <c:pt idx="6">
                  <c:v>9.4192</c:v>
                </c:pt>
                <c:pt idx="7">
                  <c:v>6.8440000000000003</c:v>
                </c:pt>
                <c:pt idx="8">
                  <c:v>9.5668000000000006</c:v>
                </c:pt>
                <c:pt idx="9">
                  <c:v>11.8804</c:v>
                </c:pt>
              </c:numCache>
            </c:numRef>
          </c:val>
        </c:ser>
        <c:ser>
          <c:idx val="21"/>
          <c:order val="8"/>
          <c:tx>
            <c:strRef>
              <c:f>'1.1'!$A$25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'1.1'!$B$25:$K$25</c:f>
              <c:numCache>
                <c:formatCode>0.00</c:formatCode>
                <c:ptCount val="10"/>
                <c:pt idx="0">
                  <c:v>0</c:v>
                </c:pt>
                <c:pt idx="1">
                  <c:v>0.63680000000000003</c:v>
                </c:pt>
                <c:pt idx="2">
                  <c:v>3.1044</c:v>
                </c:pt>
                <c:pt idx="3">
                  <c:v>3.1368</c:v>
                </c:pt>
                <c:pt idx="4">
                  <c:v>4.3596000000000004</c:v>
                </c:pt>
                <c:pt idx="5">
                  <c:v>5.5888</c:v>
                </c:pt>
                <c:pt idx="6">
                  <c:v>12.3452</c:v>
                </c:pt>
                <c:pt idx="7">
                  <c:v>5.0940000000000003</c:v>
                </c:pt>
                <c:pt idx="8">
                  <c:v>6.6256000000000004</c:v>
                </c:pt>
                <c:pt idx="9">
                  <c:v>4.0175999999999998</c:v>
                </c:pt>
              </c:numCache>
            </c:numRef>
          </c:val>
        </c:ser>
        <c:ser>
          <c:idx val="22"/>
          <c:order val="9"/>
          <c:tx>
            <c:strRef>
              <c:f>'1.1'!$A$26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'1.1'!$B$26:$K$26</c:f>
              <c:numCache>
                <c:formatCode>0.00</c:formatCode>
                <c:ptCount val="10"/>
                <c:pt idx="0">
                  <c:v>0</c:v>
                </c:pt>
                <c:pt idx="1">
                  <c:v>1.1212</c:v>
                </c:pt>
                <c:pt idx="2">
                  <c:v>2.3668</c:v>
                </c:pt>
                <c:pt idx="3">
                  <c:v>4.6124000000000001</c:v>
                </c:pt>
                <c:pt idx="4">
                  <c:v>9.6379999999999999</c:v>
                </c:pt>
                <c:pt idx="5">
                  <c:v>5.7283999999999997</c:v>
                </c:pt>
                <c:pt idx="6">
                  <c:v>8.7111999999999998</c:v>
                </c:pt>
                <c:pt idx="7">
                  <c:v>7.1180000000000003</c:v>
                </c:pt>
                <c:pt idx="8">
                  <c:v>9.6379999999999999</c:v>
                </c:pt>
                <c:pt idx="9">
                  <c:v>3.5196000000000001</c:v>
                </c:pt>
              </c:numCache>
            </c:numRef>
          </c:val>
        </c:ser>
        <c:ser>
          <c:idx val="23"/>
          <c:order val="10"/>
          <c:tx>
            <c:strRef>
              <c:f>'1.1'!$A$27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'1.1'!$B$27:$K$27</c:f>
              <c:numCache>
                <c:formatCode>0.00</c:formatCode>
                <c:ptCount val="10"/>
                <c:pt idx="0">
                  <c:v>0</c:v>
                </c:pt>
                <c:pt idx="1">
                  <c:v>1.7103999999999999</c:v>
                </c:pt>
                <c:pt idx="2">
                  <c:v>2.5988000000000002</c:v>
                </c:pt>
                <c:pt idx="3">
                  <c:v>5.0316000000000001</c:v>
                </c:pt>
                <c:pt idx="4">
                  <c:v>6.4644000000000004</c:v>
                </c:pt>
                <c:pt idx="5">
                  <c:v>3.2976000000000001</c:v>
                </c:pt>
                <c:pt idx="6">
                  <c:v>4.3996000000000004</c:v>
                </c:pt>
                <c:pt idx="7">
                  <c:v>5.0339999999999998</c:v>
                </c:pt>
                <c:pt idx="8">
                  <c:v>5.4816000000000003</c:v>
                </c:pt>
                <c:pt idx="9">
                  <c:v>4.7008000000000001</c:v>
                </c:pt>
              </c:numCache>
            </c:numRef>
          </c:val>
        </c:ser>
        <c:ser>
          <c:idx val="24"/>
          <c:order val="11"/>
          <c:tx>
            <c:strRef>
              <c:f>'1.1'!$A$28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'1.1'!$B$28:$K$28</c:f>
              <c:numCache>
                <c:formatCode>0.00</c:formatCode>
                <c:ptCount val="10"/>
                <c:pt idx="0">
                  <c:v>0</c:v>
                </c:pt>
                <c:pt idx="1">
                  <c:v>1.3031999999999999</c:v>
                </c:pt>
                <c:pt idx="2">
                  <c:v>2.6019999999999999</c:v>
                </c:pt>
                <c:pt idx="3">
                  <c:v>2.9811999999999999</c:v>
                </c:pt>
                <c:pt idx="4">
                  <c:v>2.2351999999999999</c:v>
                </c:pt>
                <c:pt idx="5">
                  <c:v>0.97</c:v>
                </c:pt>
                <c:pt idx="6">
                  <c:v>2.3144</c:v>
                </c:pt>
                <c:pt idx="7">
                  <c:v>2.5564</c:v>
                </c:pt>
                <c:pt idx="8">
                  <c:v>1.4084000000000001</c:v>
                </c:pt>
                <c:pt idx="9">
                  <c:v>2.04</c:v>
                </c:pt>
              </c:numCache>
            </c:numRef>
          </c:val>
        </c:ser>
        <c:ser>
          <c:idx val="25"/>
          <c:order val="12"/>
          <c:tx>
            <c:strRef>
              <c:f>'1.1'!$A$29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'1.1'!$B$29:$K$29</c:f>
              <c:numCache>
                <c:formatCode>0.00</c:formatCode>
                <c:ptCount val="10"/>
                <c:pt idx="0">
                  <c:v>0</c:v>
                </c:pt>
                <c:pt idx="1">
                  <c:v>1.0464</c:v>
                </c:pt>
                <c:pt idx="2">
                  <c:v>2.6179999999999999</c:v>
                </c:pt>
                <c:pt idx="3">
                  <c:v>1.3164</c:v>
                </c:pt>
                <c:pt idx="4">
                  <c:v>0.39839999999999998</c:v>
                </c:pt>
                <c:pt idx="5">
                  <c:v>0.316</c:v>
                </c:pt>
                <c:pt idx="6">
                  <c:v>1.6604000000000001</c:v>
                </c:pt>
                <c:pt idx="7">
                  <c:v>0.88039999999999996</c:v>
                </c:pt>
                <c:pt idx="8">
                  <c:v>0.22439999999999999</c:v>
                </c:pt>
                <c:pt idx="9">
                  <c:v>0.35120000000000001</c:v>
                </c:pt>
              </c:numCache>
            </c:numRef>
          </c:val>
        </c:ser>
        <c:ser>
          <c:idx val="26"/>
          <c:order val="13"/>
          <c:tx>
            <c:strRef>
              <c:f>'1.1'!$A$30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'1.1'!$B$30:$K$30</c:f>
              <c:numCache>
                <c:formatCode>0.00</c:formatCode>
                <c:ptCount val="10"/>
                <c:pt idx="0">
                  <c:v>9.2441999999999993</c:v>
                </c:pt>
                <c:pt idx="1">
                  <c:v>0.84640000000000004</c:v>
                </c:pt>
                <c:pt idx="2">
                  <c:v>1.3748</c:v>
                </c:pt>
                <c:pt idx="3">
                  <c:v>0.52239999999999998</c:v>
                </c:pt>
                <c:pt idx="4">
                  <c:v>0.1096</c:v>
                </c:pt>
                <c:pt idx="5">
                  <c:v>0.1128</c:v>
                </c:pt>
                <c:pt idx="6">
                  <c:v>1.4964</c:v>
                </c:pt>
                <c:pt idx="7">
                  <c:v>0.65559999999999996</c:v>
                </c:pt>
                <c:pt idx="8">
                  <c:v>5.0799999999999998E-2</c:v>
                </c:pt>
                <c:pt idx="9">
                  <c:v>7.4800000000000005E-2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165888"/>
        <c:axId val="448287808"/>
      </c:barChart>
      <c:lineChart>
        <c:grouping val="standard"/>
        <c:varyColors val="0"/>
        <c:ser>
          <c:idx val="13"/>
          <c:order val="0"/>
          <c:tx>
            <c:strRef>
              <c:f>'1.1'!$A$31</c:f>
              <c:strCache>
                <c:ptCount val="1"/>
                <c:pt idx="0">
                  <c:v>gemiddelde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'1.1'!$B$31:$K$31</c:f>
              <c:numCache>
                <c:formatCode>0.00</c:formatCode>
                <c:ptCount val="10"/>
                <c:pt idx="1">
                  <c:v>-0.35625126432300003</c:v>
                </c:pt>
                <c:pt idx="2">
                  <c:v>-9.4973990631600003E-2</c:v>
                </c:pt>
                <c:pt idx="3">
                  <c:v>-0.13940611930499999</c:v>
                </c:pt>
                <c:pt idx="4">
                  <c:v>-3.2639660400999998E-2</c:v>
                </c:pt>
                <c:pt idx="5">
                  <c:v>-0.138468751162</c:v>
                </c:pt>
                <c:pt idx="6">
                  <c:v>0.102222305894</c:v>
                </c:pt>
                <c:pt idx="7">
                  <c:v>2.51527364853E-2</c:v>
                </c:pt>
                <c:pt idx="8">
                  <c:v>2.0485076119800001E-2</c:v>
                </c:pt>
                <c:pt idx="9">
                  <c:v>-2.0714860358099999E-2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777280"/>
        <c:axId val="448288384"/>
      </c:lineChart>
      <c:catAx>
        <c:axId val="44816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8287808"/>
        <c:crosses val="autoZero"/>
        <c:auto val="1"/>
        <c:lblAlgn val="ctr"/>
        <c:lblOffset val="100"/>
        <c:noMultiLvlLbl val="0"/>
      </c:catAx>
      <c:valAx>
        <c:axId val="448287808"/>
        <c:scaling>
          <c:orientation val="minMax"/>
        </c:scaling>
        <c:delete val="0"/>
        <c:axPos val="l"/>
        <c:majorGridlines/>
        <c:title>
          <c:tx>
            <c:strRef>
              <c:f>'1.0'!$A$16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48165888"/>
        <c:crosses val="autoZero"/>
        <c:crossBetween val="between"/>
      </c:valAx>
      <c:valAx>
        <c:axId val="448288384"/>
        <c:scaling>
          <c:orientation val="minMax"/>
          <c:max val="0.2"/>
          <c:min val="-0.4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gemiddelde hoogteverandering deelgebied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47777280"/>
        <c:crosses val="max"/>
        <c:crossBetween val="between"/>
      </c:valAx>
      <c:catAx>
        <c:axId val="447777280"/>
        <c:scaling>
          <c:orientation val="minMax"/>
        </c:scaling>
        <c:delete val="1"/>
        <c:axPos val="b"/>
        <c:majorTickMark val="out"/>
        <c:minorTickMark val="none"/>
        <c:tickLblPos val="nextTo"/>
        <c:crossAx val="44828838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'2.2'!$C$16</c:f>
          <c:strCache>
            <c:ptCount val="1"/>
            <c:pt idx="0">
              <c:v>Deelgebied 2.2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'2.2'!$A$18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'2.2'!$B$18:$K$18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1.6000000000000001E-3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1.6E-2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'2.2'!$A$19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'2.2'!$B$19:$K$19</c:f>
              <c:numCache>
                <c:formatCode>0.00</c:formatCode>
                <c:ptCount val="10"/>
                <c:pt idx="0">
                  <c:v>5.0000000000000001E-4</c:v>
                </c:pt>
                <c:pt idx="1">
                  <c:v>1.1999999999999999E-3</c:v>
                </c:pt>
                <c:pt idx="2">
                  <c:v>3.5999999999999999E-3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4.0000000000000002E-4</c:v>
                </c:pt>
                <c:pt idx="7">
                  <c:v>0</c:v>
                </c:pt>
                <c:pt idx="8">
                  <c:v>4.4000000000000003E-3</c:v>
                </c:pt>
                <c:pt idx="9">
                  <c:v>0</c:v>
                </c:pt>
              </c:numCache>
            </c:numRef>
          </c:val>
        </c:ser>
        <c:ser>
          <c:idx val="0"/>
          <c:order val="2"/>
          <c:tx>
            <c:strRef>
              <c:f>'2.2'!$A$20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'2.2'!$B$20:$K$20</c:f>
              <c:numCache>
                <c:formatCode>0.00</c:formatCode>
                <c:ptCount val="10"/>
                <c:pt idx="0">
                  <c:v>4.4000000000000003E-3</c:v>
                </c:pt>
                <c:pt idx="1">
                  <c:v>2.3999999999999998E-3</c:v>
                </c:pt>
                <c:pt idx="2">
                  <c:v>2.5600000000000001E-2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4.0000000000000001E-3</c:v>
                </c:pt>
                <c:pt idx="7">
                  <c:v>0</c:v>
                </c:pt>
                <c:pt idx="8">
                  <c:v>5.5999999999999999E-3</c:v>
                </c:pt>
                <c:pt idx="9">
                  <c:v>0</c:v>
                </c:pt>
              </c:numCache>
            </c:numRef>
          </c:val>
        </c:ser>
        <c:ser>
          <c:idx val="1"/>
          <c:order val="3"/>
          <c:tx>
            <c:strRef>
              <c:f>'2.2'!$A$21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'2.2'!$B$21:$K$21</c:f>
              <c:numCache>
                <c:formatCode>0.00</c:formatCode>
                <c:ptCount val="10"/>
                <c:pt idx="0">
                  <c:v>1.2500000000000001E-2</c:v>
                </c:pt>
                <c:pt idx="1">
                  <c:v>1.24E-2</c:v>
                </c:pt>
                <c:pt idx="2">
                  <c:v>0.1108</c:v>
                </c:pt>
                <c:pt idx="3">
                  <c:v>4.0800000000000003E-2</c:v>
                </c:pt>
                <c:pt idx="4">
                  <c:v>1.1599999999999999E-2</c:v>
                </c:pt>
                <c:pt idx="5">
                  <c:v>0</c:v>
                </c:pt>
                <c:pt idx="6">
                  <c:v>7.1599999999999997E-2</c:v>
                </c:pt>
                <c:pt idx="7">
                  <c:v>1.44E-2</c:v>
                </c:pt>
                <c:pt idx="8">
                  <c:v>8.0000000000000002E-3</c:v>
                </c:pt>
                <c:pt idx="9">
                  <c:v>1.5599999999999999E-2</c:v>
                </c:pt>
              </c:numCache>
            </c:numRef>
          </c:val>
        </c:ser>
        <c:ser>
          <c:idx val="4"/>
          <c:order val="4"/>
          <c:tx>
            <c:strRef>
              <c:f>'2.2'!$A$22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'2.2'!$B$22:$K$22</c:f>
              <c:numCache>
                <c:formatCode>0.00</c:formatCode>
                <c:ptCount val="10"/>
                <c:pt idx="0">
                  <c:v>1.84E-2</c:v>
                </c:pt>
                <c:pt idx="1">
                  <c:v>0.54720000000000002</c:v>
                </c:pt>
                <c:pt idx="2">
                  <c:v>0.39639999999999997</c:v>
                </c:pt>
                <c:pt idx="3">
                  <c:v>0.15079999999999999</c:v>
                </c:pt>
                <c:pt idx="4">
                  <c:v>7.6799999999999993E-2</c:v>
                </c:pt>
                <c:pt idx="5">
                  <c:v>4.2799999999999998E-2</c:v>
                </c:pt>
                <c:pt idx="6">
                  <c:v>0.1288</c:v>
                </c:pt>
                <c:pt idx="7">
                  <c:v>0.1244</c:v>
                </c:pt>
                <c:pt idx="8">
                  <c:v>2.0799999999999999E-2</c:v>
                </c:pt>
                <c:pt idx="9">
                  <c:v>0.1268</c:v>
                </c:pt>
              </c:numCache>
            </c:numRef>
          </c:val>
        </c:ser>
        <c:ser>
          <c:idx val="5"/>
          <c:order val="5"/>
          <c:tx>
            <c:strRef>
              <c:f>'2.2'!$A$23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'2.2'!$B$23:$K$23</c:f>
              <c:numCache>
                <c:formatCode>0.00</c:formatCode>
                <c:ptCount val="10"/>
                <c:pt idx="0">
                  <c:v>1.49E-2</c:v>
                </c:pt>
                <c:pt idx="1">
                  <c:v>0.99399999999999999</c:v>
                </c:pt>
                <c:pt idx="2">
                  <c:v>0.65759999999999996</c:v>
                </c:pt>
                <c:pt idx="3">
                  <c:v>1.07</c:v>
                </c:pt>
                <c:pt idx="4">
                  <c:v>0.22</c:v>
                </c:pt>
                <c:pt idx="5">
                  <c:v>0.14000000000000001</c:v>
                </c:pt>
                <c:pt idx="6">
                  <c:v>0.18160000000000001</c:v>
                </c:pt>
                <c:pt idx="7">
                  <c:v>0.71440000000000003</c:v>
                </c:pt>
                <c:pt idx="8">
                  <c:v>0.154</c:v>
                </c:pt>
                <c:pt idx="9">
                  <c:v>1.6392</c:v>
                </c:pt>
              </c:numCache>
            </c:numRef>
          </c:val>
        </c:ser>
        <c:ser>
          <c:idx val="6"/>
          <c:order val="6"/>
          <c:tx>
            <c:strRef>
              <c:f>'2.2'!$A$24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'2.2'!$B$24:$K$24</c:f>
              <c:numCache>
                <c:formatCode>0.00</c:formatCode>
                <c:ptCount val="10"/>
                <c:pt idx="0">
                  <c:v>1.89E-2</c:v>
                </c:pt>
                <c:pt idx="1">
                  <c:v>1.1395999999999999</c:v>
                </c:pt>
                <c:pt idx="2">
                  <c:v>1.4736</c:v>
                </c:pt>
                <c:pt idx="3">
                  <c:v>4.0232000000000001</c:v>
                </c:pt>
                <c:pt idx="4">
                  <c:v>2.8351999999999999</c:v>
                </c:pt>
                <c:pt idx="5">
                  <c:v>1.6763999999999999</c:v>
                </c:pt>
                <c:pt idx="6">
                  <c:v>1.5144</c:v>
                </c:pt>
                <c:pt idx="7">
                  <c:v>3.2816000000000001</c:v>
                </c:pt>
                <c:pt idx="8">
                  <c:v>2.6756000000000002</c:v>
                </c:pt>
                <c:pt idx="9">
                  <c:v>3.9496000000000002</c:v>
                </c:pt>
              </c:numCache>
            </c:numRef>
          </c:val>
        </c:ser>
        <c:ser>
          <c:idx val="7"/>
          <c:order val="7"/>
          <c:tx>
            <c:strRef>
              <c:f>'2.2'!$A$25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'2.2'!$B$25:$K$25</c:f>
              <c:numCache>
                <c:formatCode>0.00</c:formatCode>
                <c:ptCount val="10"/>
                <c:pt idx="0">
                  <c:v>3.1399999999999997E-2</c:v>
                </c:pt>
                <c:pt idx="1">
                  <c:v>1.2096</c:v>
                </c:pt>
                <c:pt idx="2">
                  <c:v>2.3308</c:v>
                </c:pt>
                <c:pt idx="3">
                  <c:v>1.3260000000000001</c:v>
                </c:pt>
                <c:pt idx="4">
                  <c:v>2.0676000000000001</c:v>
                </c:pt>
                <c:pt idx="5">
                  <c:v>2.0428000000000002</c:v>
                </c:pt>
                <c:pt idx="6">
                  <c:v>3.9956</c:v>
                </c:pt>
                <c:pt idx="7">
                  <c:v>1.7347999999999999</c:v>
                </c:pt>
                <c:pt idx="8">
                  <c:v>3.1143999999999998</c:v>
                </c:pt>
                <c:pt idx="9">
                  <c:v>1.5708</c:v>
                </c:pt>
              </c:numCache>
            </c:numRef>
          </c:val>
        </c:ser>
        <c:ser>
          <c:idx val="8"/>
          <c:order val="8"/>
          <c:tx>
            <c:strRef>
              <c:f>'2.2'!$A$26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'2.2'!$B$26:$K$26</c:f>
              <c:numCache>
                <c:formatCode>0.00</c:formatCode>
                <c:ptCount val="10"/>
                <c:pt idx="0">
                  <c:v>0.13</c:v>
                </c:pt>
                <c:pt idx="1">
                  <c:v>2.258</c:v>
                </c:pt>
                <c:pt idx="2">
                  <c:v>2.2608000000000001</c:v>
                </c:pt>
                <c:pt idx="3">
                  <c:v>0.75839999999999996</c:v>
                </c:pt>
                <c:pt idx="4">
                  <c:v>1.43</c:v>
                </c:pt>
                <c:pt idx="5">
                  <c:v>1.994</c:v>
                </c:pt>
                <c:pt idx="6">
                  <c:v>1.7432000000000001</c:v>
                </c:pt>
                <c:pt idx="7">
                  <c:v>1.0920000000000001</c:v>
                </c:pt>
                <c:pt idx="8">
                  <c:v>1.7616000000000001</c:v>
                </c:pt>
                <c:pt idx="9">
                  <c:v>1.2956000000000001</c:v>
                </c:pt>
              </c:numCache>
            </c:numRef>
          </c:val>
        </c:ser>
        <c:ser>
          <c:idx val="9"/>
          <c:order val="9"/>
          <c:tx>
            <c:strRef>
              <c:f>'2.2'!$A$27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'2.2'!$B$27:$K$27</c:f>
              <c:numCache>
                <c:formatCode>0.00</c:formatCode>
                <c:ptCount val="10"/>
                <c:pt idx="0">
                  <c:v>0.3891</c:v>
                </c:pt>
                <c:pt idx="1">
                  <c:v>2.1088</c:v>
                </c:pt>
                <c:pt idx="2">
                  <c:v>0.83199999999999996</c:v>
                </c:pt>
                <c:pt idx="3">
                  <c:v>1.0704</c:v>
                </c:pt>
                <c:pt idx="4">
                  <c:v>0.65159999999999996</c:v>
                </c:pt>
                <c:pt idx="5">
                  <c:v>1.6344000000000001</c:v>
                </c:pt>
                <c:pt idx="6">
                  <c:v>0.92400000000000004</c:v>
                </c:pt>
                <c:pt idx="7">
                  <c:v>1.0684</c:v>
                </c:pt>
                <c:pt idx="8">
                  <c:v>1.0311999999999999</c:v>
                </c:pt>
                <c:pt idx="9">
                  <c:v>0.37719999999999998</c:v>
                </c:pt>
              </c:numCache>
            </c:numRef>
          </c:val>
        </c:ser>
        <c:ser>
          <c:idx val="10"/>
          <c:order val="10"/>
          <c:tx>
            <c:strRef>
              <c:f>'2.2'!$A$28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'2.2'!$B$28:$K$28</c:f>
              <c:numCache>
                <c:formatCode>0.00</c:formatCode>
                <c:ptCount val="10"/>
                <c:pt idx="0">
                  <c:v>0.24840000000000001</c:v>
                </c:pt>
                <c:pt idx="1">
                  <c:v>0.62319999999999998</c:v>
                </c:pt>
                <c:pt idx="2">
                  <c:v>0.49840000000000001</c:v>
                </c:pt>
                <c:pt idx="3">
                  <c:v>0.53639999999999999</c:v>
                </c:pt>
                <c:pt idx="4">
                  <c:v>0.88560000000000005</c:v>
                </c:pt>
                <c:pt idx="5">
                  <c:v>1.2476</c:v>
                </c:pt>
                <c:pt idx="6">
                  <c:v>0.35799999999999998</c:v>
                </c:pt>
                <c:pt idx="7">
                  <c:v>0.65080000000000005</c:v>
                </c:pt>
                <c:pt idx="8">
                  <c:v>0.1804</c:v>
                </c:pt>
                <c:pt idx="9">
                  <c:v>1.4800000000000001E-2</c:v>
                </c:pt>
              </c:numCache>
            </c:numRef>
          </c:val>
        </c:ser>
        <c:ser>
          <c:idx val="11"/>
          <c:order val="11"/>
          <c:tx>
            <c:strRef>
              <c:f>'2.2'!$A$29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'2.2'!$B$29:$K$29</c:f>
              <c:numCache>
                <c:formatCode>0.00</c:formatCode>
                <c:ptCount val="10"/>
                <c:pt idx="0">
                  <c:v>0.154</c:v>
                </c:pt>
                <c:pt idx="1">
                  <c:v>8.7999999999999995E-2</c:v>
                </c:pt>
                <c:pt idx="2">
                  <c:v>0.35799999999999998</c:v>
                </c:pt>
                <c:pt idx="3">
                  <c:v>1.3599999999999999E-2</c:v>
                </c:pt>
                <c:pt idx="4">
                  <c:v>0.72440000000000004</c:v>
                </c:pt>
                <c:pt idx="5">
                  <c:v>0.2</c:v>
                </c:pt>
                <c:pt idx="6">
                  <c:v>6.2E-2</c:v>
                </c:pt>
                <c:pt idx="7">
                  <c:v>0.25119999999999998</c:v>
                </c:pt>
                <c:pt idx="8">
                  <c:v>1.72E-2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'2.2'!$A$30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'2.2'!$B$30:$K$30</c:f>
              <c:numCache>
                <c:formatCode>0.00</c:formatCode>
                <c:ptCount val="10"/>
                <c:pt idx="0">
                  <c:v>7.9667000000000003</c:v>
                </c:pt>
                <c:pt idx="1">
                  <c:v>5.1999999999999998E-3</c:v>
                </c:pt>
                <c:pt idx="2">
                  <c:v>4.0399999999999998E-2</c:v>
                </c:pt>
                <c:pt idx="3">
                  <c:v>0</c:v>
                </c:pt>
                <c:pt idx="4">
                  <c:v>8.6800000000000002E-2</c:v>
                </c:pt>
                <c:pt idx="5">
                  <c:v>1.1599999999999999E-2</c:v>
                </c:pt>
                <c:pt idx="6">
                  <c:v>6.0000000000000001E-3</c:v>
                </c:pt>
                <c:pt idx="7">
                  <c:v>5.7599999999999998E-2</c:v>
                </c:pt>
                <c:pt idx="8">
                  <c:v>4.0000000000000002E-4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968128"/>
        <c:axId val="457736768"/>
      </c:barChart>
      <c:catAx>
        <c:axId val="45796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7736768"/>
        <c:crosses val="autoZero"/>
        <c:auto val="1"/>
        <c:lblAlgn val="ctr"/>
        <c:lblOffset val="100"/>
        <c:noMultiLvlLbl val="0"/>
      </c:catAx>
      <c:valAx>
        <c:axId val="457736768"/>
        <c:scaling>
          <c:orientation val="minMax"/>
        </c:scaling>
        <c:delete val="0"/>
        <c:axPos val="l"/>
        <c:majorGridlines/>
        <c:title>
          <c:tx>
            <c:strRef>
              <c:f>'2.2'!$A$16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79681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'2.3'!$C$16</c:f>
          <c:strCache>
            <c:ptCount val="1"/>
            <c:pt idx="0">
              <c:v>Deelgebied 2.3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'2.3'!$A$18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'2.3'!$B$18:$K$18</c:f>
              <c:numCache>
                <c:formatCode>0.00</c:formatCode>
                <c:ptCount val="10"/>
                <c:pt idx="0">
                  <c:v>2.0000000000000001E-4</c:v>
                </c:pt>
                <c:pt idx="1">
                  <c:v>1.2800000000000001E-2</c:v>
                </c:pt>
                <c:pt idx="2">
                  <c:v>1.2E-2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7.1999999999999998E-3</c:v>
                </c:pt>
                <c:pt idx="7">
                  <c:v>4.0000000000000002E-4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'2.3'!$A$19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'2.3'!$B$19:$K$19</c:f>
              <c:numCache>
                <c:formatCode>0.00</c:formatCode>
                <c:ptCount val="10"/>
                <c:pt idx="0">
                  <c:v>1.7500000000000002E-2</c:v>
                </c:pt>
                <c:pt idx="1">
                  <c:v>9.5999999999999992E-3</c:v>
                </c:pt>
                <c:pt idx="2">
                  <c:v>5.1999999999999998E-3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6.7999999999999996E-3</c:v>
                </c:pt>
                <c:pt idx="7">
                  <c:v>1.6000000000000001E-3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2"/>
          <c:tx>
            <c:strRef>
              <c:f>'2.3'!$A$20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'2.3'!$B$20:$K$20</c:f>
              <c:numCache>
                <c:formatCode>0.00</c:formatCode>
                <c:ptCount val="10"/>
                <c:pt idx="0">
                  <c:v>1.61E-2</c:v>
                </c:pt>
                <c:pt idx="1">
                  <c:v>2.0400000000000001E-2</c:v>
                </c:pt>
                <c:pt idx="2">
                  <c:v>1.32E-2</c:v>
                </c:pt>
                <c:pt idx="3">
                  <c:v>0</c:v>
                </c:pt>
                <c:pt idx="4">
                  <c:v>0</c:v>
                </c:pt>
                <c:pt idx="5">
                  <c:v>8.0000000000000004E-4</c:v>
                </c:pt>
                <c:pt idx="6">
                  <c:v>1.12E-2</c:v>
                </c:pt>
                <c:pt idx="7">
                  <c:v>3.5999999999999999E-3</c:v>
                </c:pt>
                <c:pt idx="8">
                  <c:v>4.0000000000000002E-4</c:v>
                </c:pt>
                <c:pt idx="9">
                  <c:v>1.1999999999999999E-3</c:v>
                </c:pt>
              </c:numCache>
            </c:numRef>
          </c:val>
        </c:ser>
        <c:ser>
          <c:idx val="1"/>
          <c:order val="3"/>
          <c:tx>
            <c:strRef>
              <c:f>'2.3'!$A$21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'2.3'!$B$21:$K$21</c:f>
              <c:numCache>
                <c:formatCode>0.00</c:formatCode>
                <c:ptCount val="10"/>
                <c:pt idx="0">
                  <c:v>1.44E-2</c:v>
                </c:pt>
                <c:pt idx="1">
                  <c:v>3.44E-2</c:v>
                </c:pt>
                <c:pt idx="2">
                  <c:v>8.0399999999999999E-2</c:v>
                </c:pt>
                <c:pt idx="3">
                  <c:v>6.0000000000000001E-3</c:v>
                </c:pt>
                <c:pt idx="4">
                  <c:v>1.6000000000000001E-3</c:v>
                </c:pt>
                <c:pt idx="5">
                  <c:v>4.4000000000000003E-3</c:v>
                </c:pt>
                <c:pt idx="6">
                  <c:v>2.3199999999999998E-2</c:v>
                </c:pt>
                <c:pt idx="7">
                  <c:v>3.1199999999999999E-2</c:v>
                </c:pt>
                <c:pt idx="8">
                  <c:v>4.4000000000000003E-3</c:v>
                </c:pt>
                <c:pt idx="9">
                  <c:v>1.5599999999999999E-2</c:v>
                </c:pt>
              </c:numCache>
            </c:numRef>
          </c:val>
        </c:ser>
        <c:ser>
          <c:idx val="4"/>
          <c:order val="4"/>
          <c:tx>
            <c:strRef>
              <c:f>'2.3'!$A$22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'2.3'!$B$22:$K$22</c:f>
              <c:numCache>
                <c:formatCode>0.00</c:formatCode>
                <c:ptCount val="10"/>
                <c:pt idx="0">
                  <c:v>6.6400000000000001E-2</c:v>
                </c:pt>
                <c:pt idx="1">
                  <c:v>0.4284</c:v>
                </c:pt>
                <c:pt idx="2">
                  <c:v>0.4052</c:v>
                </c:pt>
                <c:pt idx="3">
                  <c:v>0.20960000000000001</c:v>
                </c:pt>
                <c:pt idx="4">
                  <c:v>5.28E-2</c:v>
                </c:pt>
                <c:pt idx="5">
                  <c:v>0.02</c:v>
                </c:pt>
                <c:pt idx="6">
                  <c:v>9.2399999999999996E-2</c:v>
                </c:pt>
                <c:pt idx="7">
                  <c:v>0.1588</c:v>
                </c:pt>
                <c:pt idx="8">
                  <c:v>2.0799999999999999E-2</c:v>
                </c:pt>
                <c:pt idx="9">
                  <c:v>0.12479999999999999</c:v>
                </c:pt>
              </c:numCache>
            </c:numRef>
          </c:val>
        </c:ser>
        <c:ser>
          <c:idx val="5"/>
          <c:order val="5"/>
          <c:tx>
            <c:strRef>
              <c:f>'2.3'!$A$23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'2.3'!$B$23:$K$23</c:f>
              <c:numCache>
                <c:formatCode>0.00</c:formatCode>
                <c:ptCount val="10"/>
                <c:pt idx="0">
                  <c:v>1.1698</c:v>
                </c:pt>
                <c:pt idx="1">
                  <c:v>0.52359999999999995</c:v>
                </c:pt>
                <c:pt idx="2">
                  <c:v>0.7248</c:v>
                </c:pt>
                <c:pt idx="3">
                  <c:v>2.0596000000000001</c:v>
                </c:pt>
                <c:pt idx="4">
                  <c:v>0.4592</c:v>
                </c:pt>
                <c:pt idx="5">
                  <c:v>0.17960000000000001</c:v>
                </c:pt>
                <c:pt idx="6">
                  <c:v>0.22040000000000001</c:v>
                </c:pt>
                <c:pt idx="7">
                  <c:v>0.78200000000000003</c:v>
                </c:pt>
                <c:pt idx="8">
                  <c:v>0.2424</c:v>
                </c:pt>
                <c:pt idx="9">
                  <c:v>1.3320000000000001</c:v>
                </c:pt>
              </c:numCache>
            </c:numRef>
          </c:val>
        </c:ser>
        <c:ser>
          <c:idx val="6"/>
          <c:order val="6"/>
          <c:tx>
            <c:strRef>
              <c:f>'2.3'!$A$24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'2.3'!$B$24:$K$24</c:f>
              <c:numCache>
                <c:formatCode>0.00</c:formatCode>
                <c:ptCount val="10"/>
                <c:pt idx="0">
                  <c:v>1.6519999999999999</c:v>
                </c:pt>
                <c:pt idx="1">
                  <c:v>0.5756</c:v>
                </c:pt>
                <c:pt idx="2">
                  <c:v>1.74</c:v>
                </c:pt>
                <c:pt idx="3">
                  <c:v>3.6212</c:v>
                </c:pt>
                <c:pt idx="4">
                  <c:v>4.1059999999999999</c:v>
                </c:pt>
                <c:pt idx="5">
                  <c:v>2.5472000000000001</c:v>
                </c:pt>
                <c:pt idx="6">
                  <c:v>2.1576</c:v>
                </c:pt>
                <c:pt idx="7">
                  <c:v>2.9076</c:v>
                </c:pt>
                <c:pt idx="8">
                  <c:v>3.1095999999999999</c:v>
                </c:pt>
                <c:pt idx="9">
                  <c:v>3.9584000000000001</c:v>
                </c:pt>
              </c:numCache>
            </c:numRef>
          </c:val>
        </c:ser>
        <c:ser>
          <c:idx val="7"/>
          <c:order val="7"/>
          <c:tx>
            <c:strRef>
              <c:f>'2.3'!$A$25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'2.3'!$B$25:$K$25</c:f>
              <c:numCache>
                <c:formatCode>0.00</c:formatCode>
                <c:ptCount val="10"/>
                <c:pt idx="0">
                  <c:v>0.51160000000000005</c:v>
                </c:pt>
                <c:pt idx="1">
                  <c:v>0.75519999999999998</c:v>
                </c:pt>
                <c:pt idx="2">
                  <c:v>2.4203999999999999</c:v>
                </c:pt>
                <c:pt idx="3">
                  <c:v>1.2487999999999999</c:v>
                </c:pt>
                <c:pt idx="4">
                  <c:v>2.1444000000000001</c:v>
                </c:pt>
                <c:pt idx="5">
                  <c:v>1.8752</c:v>
                </c:pt>
                <c:pt idx="6">
                  <c:v>3.6364000000000001</c:v>
                </c:pt>
                <c:pt idx="7">
                  <c:v>1.9323999999999999</c:v>
                </c:pt>
                <c:pt idx="8">
                  <c:v>2.5895999999999999</c:v>
                </c:pt>
                <c:pt idx="9">
                  <c:v>1.6668000000000001</c:v>
                </c:pt>
              </c:numCache>
            </c:numRef>
          </c:val>
        </c:ser>
        <c:ser>
          <c:idx val="8"/>
          <c:order val="8"/>
          <c:tx>
            <c:strRef>
              <c:f>'2.3'!$A$26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'2.3'!$B$26:$K$26</c:f>
              <c:numCache>
                <c:formatCode>0.00</c:formatCode>
                <c:ptCount val="10"/>
                <c:pt idx="0">
                  <c:v>1.2968999999999999</c:v>
                </c:pt>
                <c:pt idx="1">
                  <c:v>2.1187999999999998</c:v>
                </c:pt>
                <c:pt idx="2">
                  <c:v>2.198</c:v>
                </c:pt>
                <c:pt idx="3">
                  <c:v>1.1472</c:v>
                </c:pt>
                <c:pt idx="4">
                  <c:v>0.94159999999999999</c:v>
                </c:pt>
                <c:pt idx="5">
                  <c:v>2.0192000000000001</c:v>
                </c:pt>
                <c:pt idx="6">
                  <c:v>2.1776</c:v>
                </c:pt>
                <c:pt idx="7">
                  <c:v>1.5708</c:v>
                </c:pt>
                <c:pt idx="8">
                  <c:v>2.1027999999999998</c:v>
                </c:pt>
                <c:pt idx="9">
                  <c:v>1.7964</c:v>
                </c:pt>
              </c:numCache>
            </c:numRef>
          </c:val>
        </c:ser>
        <c:ser>
          <c:idx val="9"/>
          <c:order val="9"/>
          <c:tx>
            <c:strRef>
              <c:f>'2.3'!$A$27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'2.3'!$B$27:$K$27</c:f>
              <c:numCache>
                <c:formatCode>0.00</c:formatCode>
                <c:ptCount val="10"/>
                <c:pt idx="0">
                  <c:v>1.1988000000000001</c:v>
                </c:pt>
                <c:pt idx="1">
                  <c:v>2.972</c:v>
                </c:pt>
                <c:pt idx="2">
                  <c:v>0.88800000000000001</c:v>
                </c:pt>
                <c:pt idx="3">
                  <c:v>0.92320000000000002</c:v>
                </c:pt>
                <c:pt idx="4">
                  <c:v>0.73360000000000003</c:v>
                </c:pt>
                <c:pt idx="5">
                  <c:v>1.6972</c:v>
                </c:pt>
                <c:pt idx="6">
                  <c:v>1.1692</c:v>
                </c:pt>
                <c:pt idx="7">
                  <c:v>1.1736</c:v>
                </c:pt>
                <c:pt idx="8">
                  <c:v>1.3295999999999999</c:v>
                </c:pt>
                <c:pt idx="9">
                  <c:v>0.86799999999999999</c:v>
                </c:pt>
              </c:numCache>
            </c:numRef>
          </c:val>
        </c:ser>
        <c:ser>
          <c:idx val="10"/>
          <c:order val="10"/>
          <c:tx>
            <c:strRef>
              <c:f>'2.3'!$A$28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'2.3'!$B$28:$K$28</c:f>
              <c:numCache>
                <c:formatCode>0.00</c:formatCode>
                <c:ptCount val="10"/>
                <c:pt idx="0">
                  <c:v>0.5111</c:v>
                </c:pt>
                <c:pt idx="1">
                  <c:v>1.2303999999999999</c:v>
                </c:pt>
                <c:pt idx="2">
                  <c:v>0.61560000000000004</c:v>
                </c:pt>
                <c:pt idx="3">
                  <c:v>0.56279999999999997</c:v>
                </c:pt>
                <c:pt idx="4">
                  <c:v>0.70479999999999998</c:v>
                </c:pt>
                <c:pt idx="5">
                  <c:v>0.98199999999999998</c:v>
                </c:pt>
                <c:pt idx="6">
                  <c:v>0.24279999999999999</c:v>
                </c:pt>
                <c:pt idx="7">
                  <c:v>0.7772</c:v>
                </c:pt>
                <c:pt idx="8">
                  <c:v>0.34239999999999998</c:v>
                </c:pt>
                <c:pt idx="9">
                  <c:v>5.6800000000000003E-2</c:v>
                </c:pt>
              </c:numCache>
            </c:numRef>
          </c:val>
        </c:ser>
        <c:ser>
          <c:idx val="11"/>
          <c:order val="11"/>
          <c:tx>
            <c:strRef>
              <c:f>'2.3'!$A$29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'2.3'!$B$29:$K$29</c:f>
              <c:numCache>
                <c:formatCode>0.00</c:formatCode>
                <c:ptCount val="10"/>
                <c:pt idx="0">
                  <c:v>0.53129999999999999</c:v>
                </c:pt>
                <c:pt idx="1">
                  <c:v>0.85560000000000003</c:v>
                </c:pt>
                <c:pt idx="2">
                  <c:v>0.49519999999999997</c:v>
                </c:pt>
                <c:pt idx="3">
                  <c:v>4.2000000000000003E-2</c:v>
                </c:pt>
                <c:pt idx="4">
                  <c:v>0.48720000000000002</c:v>
                </c:pt>
                <c:pt idx="5">
                  <c:v>0.36320000000000002</c:v>
                </c:pt>
                <c:pt idx="6">
                  <c:v>3.4799999999999998E-2</c:v>
                </c:pt>
                <c:pt idx="7">
                  <c:v>0.35120000000000001</c:v>
                </c:pt>
                <c:pt idx="8">
                  <c:v>5.5199999999999999E-2</c:v>
                </c:pt>
                <c:pt idx="9">
                  <c:v>4.0000000000000002E-4</c:v>
                </c:pt>
              </c:numCache>
            </c:numRef>
          </c:val>
        </c:ser>
        <c:ser>
          <c:idx val="12"/>
          <c:order val="12"/>
          <c:tx>
            <c:strRef>
              <c:f>'2.3'!$A$30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'2.3'!$B$30:$K$30</c:f>
              <c:numCache>
                <c:formatCode>0.00</c:formatCode>
                <c:ptCount val="10"/>
                <c:pt idx="0">
                  <c:v>2.8313999999999999</c:v>
                </c:pt>
                <c:pt idx="1">
                  <c:v>0.28360000000000002</c:v>
                </c:pt>
                <c:pt idx="2">
                  <c:v>0.22239999999999999</c:v>
                </c:pt>
                <c:pt idx="3">
                  <c:v>0</c:v>
                </c:pt>
                <c:pt idx="4">
                  <c:v>0.18920000000000001</c:v>
                </c:pt>
                <c:pt idx="5">
                  <c:v>0.13159999999999999</c:v>
                </c:pt>
                <c:pt idx="6">
                  <c:v>4.0800000000000003E-2</c:v>
                </c:pt>
                <c:pt idx="7">
                  <c:v>0.13</c:v>
                </c:pt>
                <c:pt idx="8">
                  <c:v>2.3199999999999998E-2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953792"/>
        <c:axId val="457740224"/>
      </c:barChart>
      <c:catAx>
        <c:axId val="45795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7740224"/>
        <c:crosses val="autoZero"/>
        <c:auto val="1"/>
        <c:lblAlgn val="ctr"/>
        <c:lblOffset val="100"/>
        <c:noMultiLvlLbl val="0"/>
      </c:catAx>
      <c:valAx>
        <c:axId val="457740224"/>
        <c:scaling>
          <c:orientation val="minMax"/>
        </c:scaling>
        <c:delete val="0"/>
        <c:axPos val="l"/>
        <c:majorGridlines/>
        <c:title>
          <c:tx>
            <c:strRef>
              <c:f>'2.3'!$A$16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79537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'3.0'!$C$16</c:f>
          <c:strCache>
            <c:ptCount val="1"/>
            <c:pt idx="0">
              <c:v>Deelgebied 3.0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'3.0'!$A$18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'3.0'!$B$18:$K$18</c:f>
              <c:numCache>
                <c:formatCode>0.00</c:formatCode>
                <c:ptCount val="10"/>
                <c:pt idx="0">
                  <c:v>8.2000000000000007E-3</c:v>
                </c:pt>
                <c:pt idx="1">
                  <c:v>0</c:v>
                </c:pt>
                <c:pt idx="2">
                  <c:v>4.0000000000000001E-3</c:v>
                </c:pt>
                <c:pt idx="3">
                  <c:v>4.6800000000000001E-2</c:v>
                </c:pt>
                <c:pt idx="4">
                  <c:v>6.4000000000000003E-3</c:v>
                </c:pt>
                <c:pt idx="5">
                  <c:v>6.1199999999999997E-2</c:v>
                </c:pt>
                <c:pt idx="6">
                  <c:v>1.4E-2</c:v>
                </c:pt>
                <c:pt idx="7">
                  <c:v>0.13400000000000001</c:v>
                </c:pt>
                <c:pt idx="8">
                  <c:v>3.32E-2</c:v>
                </c:pt>
                <c:pt idx="9">
                  <c:v>8.0000000000000004E-4</c:v>
                </c:pt>
              </c:numCache>
            </c:numRef>
          </c:val>
        </c:ser>
        <c:ser>
          <c:idx val="3"/>
          <c:order val="1"/>
          <c:tx>
            <c:strRef>
              <c:f>'3.0'!$A$19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'3.0'!$B$19:$K$19</c:f>
              <c:numCache>
                <c:formatCode>0.00</c:formatCode>
                <c:ptCount val="10"/>
                <c:pt idx="0">
                  <c:v>2.1700000000000001E-2</c:v>
                </c:pt>
                <c:pt idx="1">
                  <c:v>4.4000000000000003E-3</c:v>
                </c:pt>
                <c:pt idx="2">
                  <c:v>8.0000000000000002E-3</c:v>
                </c:pt>
                <c:pt idx="3">
                  <c:v>2.0400000000000001E-2</c:v>
                </c:pt>
                <c:pt idx="4">
                  <c:v>1.04E-2</c:v>
                </c:pt>
                <c:pt idx="5">
                  <c:v>1.0800000000000001E-2</c:v>
                </c:pt>
                <c:pt idx="6">
                  <c:v>1.04E-2</c:v>
                </c:pt>
                <c:pt idx="7">
                  <c:v>4.6800000000000001E-2</c:v>
                </c:pt>
                <c:pt idx="8">
                  <c:v>6.7999999999999996E-3</c:v>
                </c:pt>
                <c:pt idx="9">
                  <c:v>2.8E-3</c:v>
                </c:pt>
              </c:numCache>
            </c:numRef>
          </c:val>
        </c:ser>
        <c:ser>
          <c:idx val="0"/>
          <c:order val="2"/>
          <c:tx>
            <c:strRef>
              <c:f>'3.0'!$A$20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'3.0'!$B$20:$K$20</c:f>
              <c:numCache>
                <c:formatCode>0.00</c:formatCode>
                <c:ptCount val="10"/>
                <c:pt idx="0">
                  <c:v>9.0300000000000005E-2</c:v>
                </c:pt>
                <c:pt idx="1">
                  <c:v>2.3199999999999998E-2</c:v>
                </c:pt>
                <c:pt idx="2">
                  <c:v>4.36E-2</c:v>
                </c:pt>
                <c:pt idx="3">
                  <c:v>4.8399999999999999E-2</c:v>
                </c:pt>
                <c:pt idx="4">
                  <c:v>6.2399999999999997E-2</c:v>
                </c:pt>
                <c:pt idx="5">
                  <c:v>2.12E-2</c:v>
                </c:pt>
                <c:pt idx="6">
                  <c:v>2.92E-2</c:v>
                </c:pt>
                <c:pt idx="7">
                  <c:v>0.29759999999999998</c:v>
                </c:pt>
                <c:pt idx="8">
                  <c:v>2.8000000000000001E-2</c:v>
                </c:pt>
                <c:pt idx="9">
                  <c:v>1.4E-2</c:v>
                </c:pt>
              </c:numCache>
            </c:numRef>
          </c:val>
        </c:ser>
        <c:ser>
          <c:idx val="1"/>
          <c:order val="3"/>
          <c:tx>
            <c:strRef>
              <c:f>'3.0'!$A$21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'3.0'!$B$21:$K$21</c:f>
              <c:numCache>
                <c:formatCode>0.00</c:formatCode>
                <c:ptCount val="10"/>
                <c:pt idx="0">
                  <c:v>0.46600000000000003</c:v>
                </c:pt>
                <c:pt idx="1">
                  <c:v>0.49280000000000002</c:v>
                </c:pt>
                <c:pt idx="2">
                  <c:v>0.496</c:v>
                </c:pt>
                <c:pt idx="3">
                  <c:v>0.36840000000000001</c:v>
                </c:pt>
                <c:pt idx="4">
                  <c:v>0.53120000000000001</c:v>
                </c:pt>
                <c:pt idx="5">
                  <c:v>0.2</c:v>
                </c:pt>
                <c:pt idx="6">
                  <c:v>0.19320000000000001</c:v>
                </c:pt>
                <c:pt idx="7">
                  <c:v>3.0495999999999999</c:v>
                </c:pt>
                <c:pt idx="8">
                  <c:v>9.3600000000000003E-2</c:v>
                </c:pt>
                <c:pt idx="9">
                  <c:v>0.26319999999999999</c:v>
                </c:pt>
              </c:numCache>
            </c:numRef>
          </c:val>
        </c:ser>
        <c:ser>
          <c:idx val="4"/>
          <c:order val="4"/>
          <c:tx>
            <c:strRef>
              <c:f>'3.0'!$A$22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'3.0'!$B$22:$K$22</c:f>
              <c:numCache>
                <c:formatCode>0.00</c:formatCode>
                <c:ptCount val="10"/>
                <c:pt idx="0">
                  <c:v>2.5240999999999998</c:v>
                </c:pt>
                <c:pt idx="1">
                  <c:v>4.6188000000000002</c:v>
                </c:pt>
                <c:pt idx="2">
                  <c:v>2.9363999999999999</c:v>
                </c:pt>
                <c:pt idx="3">
                  <c:v>2.0956000000000001</c:v>
                </c:pt>
                <c:pt idx="4">
                  <c:v>2.7664</c:v>
                </c:pt>
                <c:pt idx="5">
                  <c:v>1.6596</c:v>
                </c:pt>
                <c:pt idx="6">
                  <c:v>0.998</c:v>
                </c:pt>
                <c:pt idx="7">
                  <c:v>6.8760000000000003</c:v>
                </c:pt>
                <c:pt idx="8">
                  <c:v>0.53120000000000001</c:v>
                </c:pt>
                <c:pt idx="9">
                  <c:v>3.7155999999999998</c:v>
                </c:pt>
              </c:numCache>
            </c:numRef>
          </c:val>
        </c:ser>
        <c:ser>
          <c:idx val="5"/>
          <c:order val="5"/>
          <c:tx>
            <c:strRef>
              <c:f>'3.0'!$A$23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'3.0'!$B$23:$K$23</c:f>
              <c:numCache>
                <c:formatCode>0.00</c:formatCode>
                <c:ptCount val="10"/>
                <c:pt idx="0">
                  <c:v>5.7754000000000003</c:v>
                </c:pt>
                <c:pt idx="1">
                  <c:v>6.9555999999999996</c:v>
                </c:pt>
                <c:pt idx="2">
                  <c:v>4.6471999999999998</c:v>
                </c:pt>
                <c:pt idx="3">
                  <c:v>5.5</c:v>
                </c:pt>
                <c:pt idx="4">
                  <c:v>5.2675999999999998</c:v>
                </c:pt>
                <c:pt idx="5">
                  <c:v>4.6059999999999999</c:v>
                </c:pt>
                <c:pt idx="6">
                  <c:v>1.8504</c:v>
                </c:pt>
                <c:pt idx="7">
                  <c:v>7.4851999999999999</c:v>
                </c:pt>
                <c:pt idx="8">
                  <c:v>1.6648000000000001</c:v>
                </c:pt>
                <c:pt idx="9">
                  <c:v>11.9808</c:v>
                </c:pt>
              </c:numCache>
            </c:numRef>
          </c:val>
        </c:ser>
        <c:ser>
          <c:idx val="6"/>
          <c:order val="6"/>
          <c:tx>
            <c:strRef>
              <c:f>'3.0'!$A$24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'3.0'!$B$24:$K$24</c:f>
              <c:numCache>
                <c:formatCode>0.00</c:formatCode>
                <c:ptCount val="10"/>
                <c:pt idx="0">
                  <c:v>11.7362</c:v>
                </c:pt>
                <c:pt idx="1">
                  <c:v>4.6288</c:v>
                </c:pt>
                <c:pt idx="2">
                  <c:v>7.1420000000000003</c:v>
                </c:pt>
                <c:pt idx="3">
                  <c:v>12.318</c:v>
                </c:pt>
                <c:pt idx="4">
                  <c:v>12.2156</c:v>
                </c:pt>
                <c:pt idx="5">
                  <c:v>13.02</c:v>
                </c:pt>
                <c:pt idx="6">
                  <c:v>7.6036000000000001</c:v>
                </c:pt>
                <c:pt idx="7">
                  <c:v>7.9580000000000002</c:v>
                </c:pt>
                <c:pt idx="8">
                  <c:v>11.09</c:v>
                </c:pt>
                <c:pt idx="9">
                  <c:v>9.0079999999999991</c:v>
                </c:pt>
              </c:numCache>
            </c:numRef>
          </c:val>
        </c:ser>
        <c:ser>
          <c:idx val="7"/>
          <c:order val="7"/>
          <c:tx>
            <c:strRef>
              <c:f>'3.0'!$A$25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'3.0'!$B$25:$K$25</c:f>
              <c:numCache>
                <c:formatCode>0.00</c:formatCode>
                <c:ptCount val="10"/>
                <c:pt idx="0">
                  <c:v>4.0967000000000002</c:v>
                </c:pt>
                <c:pt idx="1">
                  <c:v>4.0552000000000001</c:v>
                </c:pt>
                <c:pt idx="2">
                  <c:v>6.1336000000000004</c:v>
                </c:pt>
                <c:pt idx="3">
                  <c:v>4.5688000000000004</c:v>
                </c:pt>
                <c:pt idx="4">
                  <c:v>4.6516000000000002</c:v>
                </c:pt>
                <c:pt idx="5">
                  <c:v>5.2439999999999998</c:v>
                </c:pt>
                <c:pt idx="6">
                  <c:v>10.435600000000001</c:v>
                </c:pt>
                <c:pt idx="7">
                  <c:v>1.4088000000000001</c:v>
                </c:pt>
                <c:pt idx="8">
                  <c:v>10.022</c:v>
                </c:pt>
                <c:pt idx="9">
                  <c:v>1.9056</c:v>
                </c:pt>
              </c:numCache>
            </c:numRef>
          </c:val>
        </c:ser>
        <c:ser>
          <c:idx val="8"/>
          <c:order val="8"/>
          <c:tx>
            <c:strRef>
              <c:f>'3.0'!$A$26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'3.0'!$B$26:$K$26</c:f>
              <c:numCache>
                <c:formatCode>0.00</c:formatCode>
                <c:ptCount val="10"/>
                <c:pt idx="0">
                  <c:v>0.8347</c:v>
                </c:pt>
                <c:pt idx="1">
                  <c:v>4.4984000000000002</c:v>
                </c:pt>
                <c:pt idx="2">
                  <c:v>4.8872</c:v>
                </c:pt>
                <c:pt idx="3">
                  <c:v>2.2271999999999998</c:v>
                </c:pt>
                <c:pt idx="4">
                  <c:v>1.7827999999999999</c:v>
                </c:pt>
                <c:pt idx="5">
                  <c:v>2.2764000000000002</c:v>
                </c:pt>
                <c:pt idx="6">
                  <c:v>5.28</c:v>
                </c:pt>
                <c:pt idx="7">
                  <c:v>0.2072</c:v>
                </c:pt>
                <c:pt idx="8">
                  <c:v>3.6736</c:v>
                </c:pt>
                <c:pt idx="9">
                  <c:v>0.58799999999999997</c:v>
                </c:pt>
              </c:numCache>
            </c:numRef>
          </c:val>
        </c:ser>
        <c:ser>
          <c:idx val="9"/>
          <c:order val="9"/>
          <c:tx>
            <c:strRef>
              <c:f>'3.0'!$A$27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'3.0'!$B$27:$K$27</c:f>
              <c:numCache>
                <c:formatCode>0.00</c:formatCode>
                <c:ptCount val="10"/>
                <c:pt idx="0">
                  <c:v>0.20960000000000001</c:v>
                </c:pt>
                <c:pt idx="1">
                  <c:v>1.7403999999999999</c:v>
                </c:pt>
                <c:pt idx="2">
                  <c:v>1.1164000000000001</c:v>
                </c:pt>
                <c:pt idx="3">
                  <c:v>0.28760000000000002</c:v>
                </c:pt>
                <c:pt idx="4">
                  <c:v>0.216</c:v>
                </c:pt>
                <c:pt idx="5">
                  <c:v>0.3876</c:v>
                </c:pt>
                <c:pt idx="6">
                  <c:v>0.97360000000000002</c:v>
                </c:pt>
                <c:pt idx="7">
                  <c:v>4.8800000000000003E-2</c:v>
                </c:pt>
                <c:pt idx="8">
                  <c:v>0.3392</c:v>
                </c:pt>
                <c:pt idx="9">
                  <c:v>7.1199999999999999E-2</c:v>
                </c:pt>
              </c:numCache>
            </c:numRef>
          </c:val>
        </c:ser>
        <c:ser>
          <c:idx val="10"/>
          <c:order val="10"/>
          <c:tx>
            <c:strRef>
              <c:f>'3.0'!$A$28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'3.0'!$B$28:$K$28</c:f>
              <c:numCache>
                <c:formatCode>0.00</c:formatCode>
                <c:ptCount val="10"/>
                <c:pt idx="0">
                  <c:v>5.3600000000000002E-2</c:v>
                </c:pt>
                <c:pt idx="1">
                  <c:v>0.31440000000000001</c:v>
                </c:pt>
                <c:pt idx="2">
                  <c:v>0.1072</c:v>
                </c:pt>
                <c:pt idx="3">
                  <c:v>0.03</c:v>
                </c:pt>
                <c:pt idx="4">
                  <c:v>2.64E-2</c:v>
                </c:pt>
                <c:pt idx="5">
                  <c:v>4.7600000000000003E-2</c:v>
                </c:pt>
                <c:pt idx="6">
                  <c:v>7.8799999999999995E-2</c:v>
                </c:pt>
                <c:pt idx="7">
                  <c:v>1.12E-2</c:v>
                </c:pt>
                <c:pt idx="8">
                  <c:v>3.32E-2</c:v>
                </c:pt>
                <c:pt idx="9">
                  <c:v>5.1999999999999998E-3</c:v>
                </c:pt>
              </c:numCache>
            </c:numRef>
          </c:val>
        </c:ser>
        <c:ser>
          <c:idx val="11"/>
          <c:order val="11"/>
          <c:tx>
            <c:strRef>
              <c:f>'3.0'!$A$29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'3.0'!$B$29:$K$29</c:f>
              <c:numCache>
                <c:formatCode>0.00</c:formatCode>
                <c:ptCount val="10"/>
                <c:pt idx="0">
                  <c:v>2.2200000000000001E-2</c:v>
                </c:pt>
                <c:pt idx="1">
                  <c:v>0.1056</c:v>
                </c:pt>
                <c:pt idx="2">
                  <c:v>1.9599999999999999E-2</c:v>
                </c:pt>
                <c:pt idx="3">
                  <c:v>1.04E-2</c:v>
                </c:pt>
                <c:pt idx="4">
                  <c:v>9.5999999999999992E-3</c:v>
                </c:pt>
                <c:pt idx="5">
                  <c:v>1.6799999999999999E-2</c:v>
                </c:pt>
                <c:pt idx="6">
                  <c:v>2.24E-2</c:v>
                </c:pt>
                <c:pt idx="7">
                  <c:v>3.5999999999999999E-3</c:v>
                </c:pt>
                <c:pt idx="8">
                  <c:v>1.4E-2</c:v>
                </c:pt>
                <c:pt idx="9">
                  <c:v>3.5999999999999999E-3</c:v>
                </c:pt>
              </c:numCache>
            </c:numRef>
          </c:val>
        </c:ser>
        <c:ser>
          <c:idx val="12"/>
          <c:order val="12"/>
          <c:tx>
            <c:strRef>
              <c:f>'3.0'!$A$30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'3.0'!$B$30:$K$30</c:f>
              <c:numCache>
                <c:formatCode>0.00</c:formatCode>
                <c:ptCount val="10"/>
                <c:pt idx="0">
                  <c:v>5.5500000000000001E-2</c:v>
                </c:pt>
                <c:pt idx="1">
                  <c:v>0.1216</c:v>
                </c:pt>
                <c:pt idx="2">
                  <c:v>1.7999999999999999E-2</c:v>
                </c:pt>
                <c:pt idx="3">
                  <c:v>3.7600000000000001E-2</c:v>
                </c:pt>
                <c:pt idx="4">
                  <c:v>1.2800000000000001E-2</c:v>
                </c:pt>
                <c:pt idx="5">
                  <c:v>8.0000000000000002E-3</c:v>
                </c:pt>
                <c:pt idx="6">
                  <c:v>7.0000000000000007E-2</c:v>
                </c:pt>
                <c:pt idx="7">
                  <c:v>3.2000000000000001E-2</c:v>
                </c:pt>
                <c:pt idx="8">
                  <c:v>2.9600000000000001E-2</c:v>
                </c:pt>
                <c:pt idx="9">
                  <c:v>4.0000000000000002E-4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955328"/>
        <c:axId val="457743680"/>
      </c:barChart>
      <c:catAx>
        <c:axId val="45795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7743680"/>
        <c:crosses val="autoZero"/>
        <c:auto val="1"/>
        <c:lblAlgn val="ctr"/>
        <c:lblOffset val="100"/>
        <c:noMultiLvlLbl val="0"/>
      </c:catAx>
      <c:valAx>
        <c:axId val="457743680"/>
        <c:scaling>
          <c:orientation val="minMax"/>
        </c:scaling>
        <c:delete val="0"/>
        <c:axPos val="l"/>
        <c:majorGridlines/>
        <c:title>
          <c:tx>
            <c:strRef>
              <c:f>'3.0'!$A$16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7955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'3.1'!$C$16</c:f>
          <c:strCache>
            <c:ptCount val="1"/>
            <c:pt idx="0">
              <c:v>Deelgebied 3.1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'3.1'!$A$18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'3.1'!$B$18:$K$18</c:f>
              <c:numCache>
                <c:formatCode>0.00</c:formatCode>
                <c:ptCount val="10"/>
                <c:pt idx="0">
                  <c:v>8.0000000000000004E-4</c:v>
                </c:pt>
                <c:pt idx="1">
                  <c:v>0</c:v>
                </c:pt>
                <c:pt idx="2">
                  <c:v>0</c:v>
                </c:pt>
                <c:pt idx="3">
                  <c:v>3.5999999999999999E-3</c:v>
                </c:pt>
                <c:pt idx="4">
                  <c:v>0</c:v>
                </c:pt>
                <c:pt idx="5">
                  <c:v>1.04E-2</c:v>
                </c:pt>
                <c:pt idx="6">
                  <c:v>4.0000000000000002E-4</c:v>
                </c:pt>
                <c:pt idx="7">
                  <c:v>4.0000000000000002E-4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'3.1'!$A$19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'3.1'!$B$19:$K$19</c:f>
              <c:numCache>
                <c:formatCode>0.00</c:formatCode>
                <c:ptCount val="10"/>
                <c:pt idx="0">
                  <c:v>2.5999999999999999E-3</c:v>
                </c:pt>
                <c:pt idx="1">
                  <c:v>4.0000000000000001E-3</c:v>
                </c:pt>
                <c:pt idx="2">
                  <c:v>8.0000000000000004E-4</c:v>
                </c:pt>
                <c:pt idx="3">
                  <c:v>8.8000000000000005E-3</c:v>
                </c:pt>
                <c:pt idx="4">
                  <c:v>2E-3</c:v>
                </c:pt>
                <c:pt idx="5">
                  <c:v>4.4000000000000003E-3</c:v>
                </c:pt>
                <c:pt idx="6">
                  <c:v>1.1999999999999999E-3</c:v>
                </c:pt>
                <c:pt idx="7">
                  <c:v>4.0000000000000001E-3</c:v>
                </c:pt>
                <c:pt idx="8">
                  <c:v>8.0000000000000004E-4</c:v>
                </c:pt>
                <c:pt idx="9">
                  <c:v>0</c:v>
                </c:pt>
              </c:numCache>
            </c:numRef>
          </c:val>
        </c:ser>
        <c:ser>
          <c:idx val="0"/>
          <c:order val="2"/>
          <c:tx>
            <c:strRef>
              <c:f>'3.1'!$A$20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'3.1'!$B$20:$K$20</c:f>
              <c:numCache>
                <c:formatCode>0.00</c:formatCode>
                <c:ptCount val="10"/>
                <c:pt idx="0">
                  <c:v>1.8499999999999999E-2</c:v>
                </c:pt>
                <c:pt idx="1">
                  <c:v>3.9600000000000003E-2</c:v>
                </c:pt>
                <c:pt idx="2">
                  <c:v>2.12E-2</c:v>
                </c:pt>
                <c:pt idx="3">
                  <c:v>9.3600000000000003E-2</c:v>
                </c:pt>
                <c:pt idx="4">
                  <c:v>4.4000000000000003E-3</c:v>
                </c:pt>
                <c:pt idx="5">
                  <c:v>1.12E-2</c:v>
                </c:pt>
                <c:pt idx="6">
                  <c:v>7.6E-3</c:v>
                </c:pt>
                <c:pt idx="7">
                  <c:v>6.7199999999999996E-2</c:v>
                </c:pt>
                <c:pt idx="8">
                  <c:v>5.5999999999999999E-3</c:v>
                </c:pt>
                <c:pt idx="9">
                  <c:v>1.6000000000000001E-3</c:v>
                </c:pt>
              </c:numCache>
            </c:numRef>
          </c:val>
        </c:ser>
        <c:ser>
          <c:idx val="1"/>
          <c:order val="3"/>
          <c:tx>
            <c:strRef>
              <c:f>'3.1'!$A$21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'3.1'!$B$21:$K$21</c:f>
              <c:numCache>
                <c:formatCode>0.00</c:formatCode>
                <c:ptCount val="10"/>
                <c:pt idx="0">
                  <c:v>0.31159999999999999</c:v>
                </c:pt>
                <c:pt idx="1">
                  <c:v>0.46839999999999998</c:v>
                </c:pt>
                <c:pt idx="2">
                  <c:v>0.3972</c:v>
                </c:pt>
                <c:pt idx="3">
                  <c:v>0.69</c:v>
                </c:pt>
                <c:pt idx="4">
                  <c:v>0.124</c:v>
                </c:pt>
                <c:pt idx="5">
                  <c:v>9.8799999999999999E-2</c:v>
                </c:pt>
                <c:pt idx="6">
                  <c:v>7.8399999999999997E-2</c:v>
                </c:pt>
                <c:pt idx="7">
                  <c:v>0.98</c:v>
                </c:pt>
                <c:pt idx="8">
                  <c:v>6.2799999999999995E-2</c:v>
                </c:pt>
                <c:pt idx="9">
                  <c:v>5.9200000000000003E-2</c:v>
                </c:pt>
              </c:numCache>
            </c:numRef>
          </c:val>
        </c:ser>
        <c:ser>
          <c:idx val="4"/>
          <c:order val="4"/>
          <c:tx>
            <c:strRef>
              <c:f>'3.1'!$A$22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'3.1'!$B$22:$K$22</c:f>
              <c:numCache>
                <c:formatCode>0.00</c:formatCode>
                <c:ptCount val="10"/>
                <c:pt idx="0">
                  <c:v>1.9469000000000001</c:v>
                </c:pt>
                <c:pt idx="1">
                  <c:v>3.7724000000000002</c:v>
                </c:pt>
                <c:pt idx="2">
                  <c:v>1.9648000000000001</c:v>
                </c:pt>
                <c:pt idx="3">
                  <c:v>1.8291999999999999</c:v>
                </c:pt>
                <c:pt idx="4">
                  <c:v>1.1164000000000001</c:v>
                </c:pt>
                <c:pt idx="5">
                  <c:v>0.98040000000000005</c:v>
                </c:pt>
                <c:pt idx="6">
                  <c:v>0.35720000000000002</c:v>
                </c:pt>
                <c:pt idx="7">
                  <c:v>3.4108000000000001</c:v>
                </c:pt>
                <c:pt idx="8">
                  <c:v>0.4168</c:v>
                </c:pt>
                <c:pt idx="9">
                  <c:v>0.86919999999999997</c:v>
                </c:pt>
              </c:numCache>
            </c:numRef>
          </c:val>
        </c:ser>
        <c:ser>
          <c:idx val="5"/>
          <c:order val="5"/>
          <c:tx>
            <c:strRef>
              <c:f>'3.1'!$A$23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'3.1'!$B$23:$K$23</c:f>
              <c:numCache>
                <c:formatCode>0.00</c:formatCode>
                <c:ptCount val="10"/>
                <c:pt idx="0">
                  <c:v>3.3249</c:v>
                </c:pt>
                <c:pt idx="1">
                  <c:v>4.7460000000000004</c:v>
                </c:pt>
                <c:pt idx="2">
                  <c:v>3.3496000000000001</c:v>
                </c:pt>
                <c:pt idx="3">
                  <c:v>4.1836000000000002</c:v>
                </c:pt>
                <c:pt idx="4">
                  <c:v>3.2871999999999999</c:v>
                </c:pt>
                <c:pt idx="5">
                  <c:v>4.2172000000000001</c:v>
                </c:pt>
                <c:pt idx="6">
                  <c:v>0.77359999999999995</c:v>
                </c:pt>
                <c:pt idx="7">
                  <c:v>5.4176000000000002</c:v>
                </c:pt>
                <c:pt idx="8">
                  <c:v>1.3692</c:v>
                </c:pt>
                <c:pt idx="9">
                  <c:v>4.3879999999999999</c:v>
                </c:pt>
              </c:numCache>
            </c:numRef>
          </c:val>
        </c:ser>
        <c:ser>
          <c:idx val="6"/>
          <c:order val="6"/>
          <c:tx>
            <c:strRef>
              <c:f>'3.1'!$A$24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'3.1'!$B$24:$K$24</c:f>
              <c:numCache>
                <c:formatCode>0.00</c:formatCode>
                <c:ptCount val="10"/>
                <c:pt idx="0">
                  <c:v>5.5651999999999999</c:v>
                </c:pt>
                <c:pt idx="1">
                  <c:v>3.0135999999999998</c:v>
                </c:pt>
                <c:pt idx="2">
                  <c:v>4.8852000000000002</c:v>
                </c:pt>
                <c:pt idx="3">
                  <c:v>7.3395999999999999</c:v>
                </c:pt>
                <c:pt idx="4">
                  <c:v>9.1004000000000005</c:v>
                </c:pt>
                <c:pt idx="5">
                  <c:v>9.2555999999999994</c:v>
                </c:pt>
                <c:pt idx="6">
                  <c:v>3.8664000000000001</c:v>
                </c:pt>
                <c:pt idx="7">
                  <c:v>5.8419999999999996</c:v>
                </c:pt>
                <c:pt idx="8">
                  <c:v>6.6083999999999996</c:v>
                </c:pt>
                <c:pt idx="9">
                  <c:v>8.4291999999999998</c:v>
                </c:pt>
              </c:numCache>
            </c:numRef>
          </c:val>
        </c:ser>
        <c:ser>
          <c:idx val="7"/>
          <c:order val="7"/>
          <c:tx>
            <c:strRef>
              <c:f>'3.1'!$A$25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'3.1'!$B$25:$K$25</c:f>
              <c:numCache>
                <c:formatCode>0.00</c:formatCode>
                <c:ptCount val="10"/>
                <c:pt idx="0">
                  <c:v>3.3883000000000001</c:v>
                </c:pt>
                <c:pt idx="1">
                  <c:v>2.3035999999999999</c:v>
                </c:pt>
                <c:pt idx="2">
                  <c:v>3.7427999999999999</c:v>
                </c:pt>
                <c:pt idx="3">
                  <c:v>2.2376</c:v>
                </c:pt>
                <c:pt idx="4">
                  <c:v>2.9436</c:v>
                </c:pt>
                <c:pt idx="5">
                  <c:v>2.1059999999999999</c:v>
                </c:pt>
                <c:pt idx="6">
                  <c:v>8.6823999999999995</c:v>
                </c:pt>
                <c:pt idx="7">
                  <c:v>1.4363999999999999</c:v>
                </c:pt>
                <c:pt idx="8">
                  <c:v>6.3628</c:v>
                </c:pt>
                <c:pt idx="9">
                  <c:v>2.8</c:v>
                </c:pt>
              </c:numCache>
            </c:numRef>
          </c:val>
        </c:ser>
        <c:ser>
          <c:idx val="8"/>
          <c:order val="8"/>
          <c:tx>
            <c:strRef>
              <c:f>'3.1'!$A$26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'3.1'!$B$26:$K$26</c:f>
              <c:numCache>
                <c:formatCode>0.00</c:formatCode>
                <c:ptCount val="10"/>
                <c:pt idx="0">
                  <c:v>1.1693</c:v>
                </c:pt>
                <c:pt idx="1">
                  <c:v>2.2791999999999999</c:v>
                </c:pt>
                <c:pt idx="2">
                  <c:v>2.5032000000000001</c:v>
                </c:pt>
                <c:pt idx="3">
                  <c:v>0.87919999999999998</c:v>
                </c:pt>
                <c:pt idx="4">
                  <c:v>0.72440000000000004</c:v>
                </c:pt>
                <c:pt idx="5">
                  <c:v>0.61480000000000001</c:v>
                </c:pt>
                <c:pt idx="6">
                  <c:v>3.2584</c:v>
                </c:pt>
                <c:pt idx="7">
                  <c:v>0.1812</c:v>
                </c:pt>
                <c:pt idx="8">
                  <c:v>2.35</c:v>
                </c:pt>
                <c:pt idx="9">
                  <c:v>0.76959999999999995</c:v>
                </c:pt>
              </c:numCache>
            </c:numRef>
          </c:val>
        </c:ser>
        <c:ser>
          <c:idx val="9"/>
          <c:order val="9"/>
          <c:tx>
            <c:strRef>
              <c:f>'3.1'!$A$27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'3.1'!$B$27:$K$27</c:f>
              <c:numCache>
                <c:formatCode>0.00</c:formatCode>
                <c:ptCount val="10"/>
                <c:pt idx="0">
                  <c:v>0.62390000000000001</c:v>
                </c:pt>
                <c:pt idx="1">
                  <c:v>0.68440000000000001</c:v>
                </c:pt>
                <c:pt idx="2">
                  <c:v>0.47960000000000003</c:v>
                </c:pt>
                <c:pt idx="3">
                  <c:v>9.6000000000000002E-2</c:v>
                </c:pt>
                <c:pt idx="4">
                  <c:v>6.1600000000000002E-2</c:v>
                </c:pt>
                <c:pt idx="5">
                  <c:v>6.6000000000000003E-2</c:v>
                </c:pt>
                <c:pt idx="6">
                  <c:v>0.30159999999999998</c:v>
                </c:pt>
                <c:pt idx="7">
                  <c:v>2.4E-2</c:v>
                </c:pt>
                <c:pt idx="8">
                  <c:v>0.1888</c:v>
                </c:pt>
                <c:pt idx="9">
                  <c:v>5.2400000000000002E-2</c:v>
                </c:pt>
              </c:numCache>
            </c:numRef>
          </c:val>
        </c:ser>
        <c:ser>
          <c:idx val="10"/>
          <c:order val="10"/>
          <c:tx>
            <c:strRef>
              <c:f>'3.1'!$A$28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'3.1'!$B$28:$K$28</c:f>
              <c:numCache>
                <c:formatCode>0.00</c:formatCode>
                <c:ptCount val="10"/>
                <c:pt idx="0">
                  <c:v>0.15310000000000001</c:v>
                </c:pt>
                <c:pt idx="1">
                  <c:v>5.0799999999999998E-2</c:v>
                </c:pt>
                <c:pt idx="2">
                  <c:v>2.2800000000000001E-2</c:v>
                </c:pt>
                <c:pt idx="3">
                  <c:v>8.0000000000000002E-3</c:v>
                </c:pt>
                <c:pt idx="4">
                  <c:v>4.7999999999999996E-3</c:v>
                </c:pt>
                <c:pt idx="5">
                  <c:v>4.7999999999999996E-3</c:v>
                </c:pt>
                <c:pt idx="6">
                  <c:v>2.52E-2</c:v>
                </c:pt>
                <c:pt idx="7">
                  <c:v>5.5999999999999999E-3</c:v>
                </c:pt>
                <c:pt idx="8">
                  <c:v>4.0000000000000001E-3</c:v>
                </c:pt>
                <c:pt idx="9">
                  <c:v>8.0000000000000004E-4</c:v>
                </c:pt>
              </c:numCache>
            </c:numRef>
          </c:val>
        </c:ser>
        <c:ser>
          <c:idx val="11"/>
          <c:order val="11"/>
          <c:tx>
            <c:strRef>
              <c:f>'3.1'!$A$29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'3.1'!$B$29:$K$29</c:f>
              <c:numCache>
                <c:formatCode>0.00</c:formatCode>
                <c:ptCount val="10"/>
                <c:pt idx="0">
                  <c:v>5.2999999999999999E-2</c:v>
                </c:pt>
                <c:pt idx="1">
                  <c:v>6.7999999999999996E-3</c:v>
                </c:pt>
                <c:pt idx="2">
                  <c:v>2.8E-3</c:v>
                </c:pt>
                <c:pt idx="3">
                  <c:v>4.0000000000000002E-4</c:v>
                </c:pt>
                <c:pt idx="4">
                  <c:v>8.0000000000000004E-4</c:v>
                </c:pt>
                <c:pt idx="5">
                  <c:v>0</c:v>
                </c:pt>
                <c:pt idx="6">
                  <c:v>6.7999999999999996E-3</c:v>
                </c:pt>
                <c:pt idx="7">
                  <c:v>8.0000000000000004E-4</c:v>
                </c:pt>
                <c:pt idx="8">
                  <c:v>8.0000000000000004E-4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'3.1'!$A$30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'3.1'!$B$30:$K$30</c:f>
              <c:numCache>
                <c:formatCode>0.00</c:formatCode>
                <c:ptCount val="10"/>
                <c:pt idx="0">
                  <c:v>0.1905</c:v>
                </c:pt>
                <c:pt idx="1">
                  <c:v>1.1999999999999999E-3</c:v>
                </c:pt>
                <c:pt idx="2">
                  <c:v>0</c:v>
                </c:pt>
                <c:pt idx="3">
                  <c:v>4.0000000000000002E-4</c:v>
                </c:pt>
                <c:pt idx="4">
                  <c:v>4.0000000000000002E-4</c:v>
                </c:pt>
                <c:pt idx="5">
                  <c:v>4.0000000000000002E-4</c:v>
                </c:pt>
                <c:pt idx="6">
                  <c:v>1.0800000000000001E-2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969152"/>
        <c:axId val="458222400"/>
      </c:barChart>
      <c:catAx>
        <c:axId val="45796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8222400"/>
        <c:crosses val="autoZero"/>
        <c:auto val="1"/>
        <c:lblAlgn val="ctr"/>
        <c:lblOffset val="100"/>
        <c:noMultiLvlLbl val="0"/>
      </c:catAx>
      <c:valAx>
        <c:axId val="458222400"/>
        <c:scaling>
          <c:orientation val="minMax"/>
        </c:scaling>
        <c:delete val="0"/>
        <c:axPos val="l"/>
        <c:majorGridlines/>
        <c:title>
          <c:tx>
            <c:strRef>
              <c:f>'3.1'!$A$16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79691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'3.2'!$C$16</c:f>
          <c:strCache>
            <c:ptCount val="1"/>
            <c:pt idx="0">
              <c:v>Deelgebied 3.2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'3.2'!$A$18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'3.2'!$B$18:$K$18</c:f>
              <c:numCache>
                <c:formatCode>0.00</c:formatCode>
                <c:ptCount val="10"/>
                <c:pt idx="0">
                  <c:v>4.0000000000000002E-4</c:v>
                </c:pt>
                <c:pt idx="1">
                  <c:v>2.3999999999999998E-3</c:v>
                </c:pt>
                <c:pt idx="2">
                  <c:v>1.1999999999999999E-3</c:v>
                </c:pt>
                <c:pt idx="3">
                  <c:v>2E-3</c:v>
                </c:pt>
                <c:pt idx="4">
                  <c:v>0</c:v>
                </c:pt>
                <c:pt idx="5">
                  <c:v>0</c:v>
                </c:pt>
                <c:pt idx="6">
                  <c:v>1.1999999999999999E-3</c:v>
                </c:pt>
                <c:pt idx="7">
                  <c:v>2E-3</c:v>
                </c:pt>
                <c:pt idx="8">
                  <c:v>0</c:v>
                </c:pt>
                <c:pt idx="9">
                  <c:v>1.6000000000000001E-3</c:v>
                </c:pt>
              </c:numCache>
            </c:numRef>
          </c:val>
        </c:ser>
        <c:ser>
          <c:idx val="3"/>
          <c:order val="1"/>
          <c:tx>
            <c:strRef>
              <c:f>'3.2'!$A$19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'3.2'!$B$19:$K$19</c:f>
              <c:numCache>
                <c:formatCode>0.00</c:formatCode>
                <c:ptCount val="10"/>
                <c:pt idx="0">
                  <c:v>8.0000000000000004E-4</c:v>
                </c:pt>
                <c:pt idx="1">
                  <c:v>6.4000000000000003E-3</c:v>
                </c:pt>
                <c:pt idx="2">
                  <c:v>3.2000000000000002E-3</c:v>
                </c:pt>
                <c:pt idx="3">
                  <c:v>1.7999999999999999E-2</c:v>
                </c:pt>
                <c:pt idx="4">
                  <c:v>4.0000000000000002E-4</c:v>
                </c:pt>
                <c:pt idx="5">
                  <c:v>4.0000000000000002E-4</c:v>
                </c:pt>
                <c:pt idx="6">
                  <c:v>2E-3</c:v>
                </c:pt>
                <c:pt idx="7">
                  <c:v>6.7999999999999996E-3</c:v>
                </c:pt>
                <c:pt idx="8">
                  <c:v>0</c:v>
                </c:pt>
                <c:pt idx="9">
                  <c:v>1.1999999999999999E-3</c:v>
                </c:pt>
              </c:numCache>
            </c:numRef>
          </c:val>
        </c:ser>
        <c:ser>
          <c:idx val="0"/>
          <c:order val="2"/>
          <c:tx>
            <c:strRef>
              <c:f>'3.2'!$A$20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'3.2'!$B$20:$K$20</c:f>
              <c:numCache>
                <c:formatCode>0.00</c:formatCode>
                <c:ptCount val="10"/>
                <c:pt idx="0">
                  <c:v>1.15E-2</c:v>
                </c:pt>
                <c:pt idx="1">
                  <c:v>5.2400000000000002E-2</c:v>
                </c:pt>
                <c:pt idx="2">
                  <c:v>2.1999999999999999E-2</c:v>
                </c:pt>
                <c:pt idx="3">
                  <c:v>0.13600000000000001</c:v>
                </c:pt>
                <c:pt idx="4">
                  <c:v>1.32E-2</c:v>
                </c:pt>
                <c:pt idx="5">
                  <c:v>1.6000000000000001E-3</c:v>
                </c:pt>
                <c:pt idx="6">
                  <c:v>2.8E-3</c:v>
                </c:pt>
                <c:pt idx="7">
                  <c:v>4.8399999999999999E-2</c:v>
                </c:pt>
                <c:pt idx="8">
                  <c:v>8.0000000000000004E-4</c:v>
                </c:pt>
                <c:pt idx="9">
                  <c:v>4.7999999999999996E-3</c:v>
                </c:pt>
              </c:numCache>
            </c:numRef>
          </c:val>
        </c:ser>
        <c:ser>
          <c:idx val="1"/>
          <c:order val="3"/>
          <c:tx>
            <c:strRef>
              <c:f>'3.2'!$A$21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'3.2'!$B$21:$K$21</c:f>
              <c:numCache>
                <c:formatCode>0.00</c:formatCode>
                <c:ptCount val="10"/>
                <c:pt idx="0">
                  <c:v>0.29620000000000002</c:v>
                </c:pt>
                <c:pt idx="1">
                  <c:v>0.39800000000000002</c:v>
                </c:pt>
                <c:pt idx="2">
                  <c:v>0.36359999999999998</c:v>
                </c:pt>
                <c:pt idx="3">
                  <c:v>1.1084000000000001</c:v>
                </c:pt>
                <c:pt idx="4">
                  <c:v>0.10920000000000001</c:v>
                </c:pt>
                <c:pt idx="5">
                  <c:v>4.7600000000000003E-2</c:v>
                </c:pt>
                <c:pt idx="6">
                  <c:v>5.9200000000000003E-2</c:v>
                </c:pt>
                <c:pt idx="7">
                  <c:v>0.5756</c:v>
                </c:pt>
                <c:pt idx="8">
                  <c:v>1.0800000000000001E-2</c:v>
                </c:pt>
                <c:pt idx="9">
                  <c:v>5.3999999999999999E-2</c:v>
                </c:pt>
              </c:numCache>
            </c:numRef>
          </c:val>
        </c:ser>
        <c:ser>
          <c:idx val="4"/>
          <c:order val="4"/>
          <c:tx>
            <c:strRef>
              <c:f>'3.2'!$A$22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'3.2'!$B$22:$K$22</c:f>
              <c:numCache>
                <c:formatCode>0.00</c:formatCode>
                <c:ptCount val="10"/>
                <c:pt idx="0">
                  <c:v>1.9124000000000001</c:v>
                </c:pt>
                <c:pt idx="1">
                  <c:v>4.1116000000000001</c:v>
                </c:pt>
                <c:pt idx="2">
                  <c:v>2.2704</c:v>
                </c:pt>
                <c:pt idx="3">
                  <c:v>2.7504</c:v>
                </c:pt>
                <c:pt idx="4">
                  <c:v>1.2108000000000001</c:v>
                </c:pt>
                <c:pt idx="5">
                  <c:v>0.68920000000000003</c:v>
                </c:pt>
                <c:pt idx="6">
                  <c:v>0.28320000000000001</c:v>
                </c:pt>
                <c:pt idx="7">
                  <c:v>2.3712</c:v>
                </c:pt>
                <c:pt idx="8">
                  <c:v>0.2616</c:v>
                </c:pt>
                <c:pt idx="9">
                  <c:v>0.75519999999999998</c:v>
                </c:pt>
              </c:numCache>
            </c:numRef>
          </c:val>
        </c:ser>
        <c:ser>
          <c:idx val="5"/>
          <c:order val="5"/>
          <c:tx>
            <c:strRef>
              <c:f>'3.2'!$A$23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'3.2'!$B$23:$K$23</c:f>
              <c:numCache>
                <c:formatCode>0.00</c:formatCode>
                <c:ptCount val="10"/>
                <c:pt idx="0">
                  <c:v>3.6213000000000002</c:v>
                </c:pt>
                <c:pt idx="1">
                  <c:v>5.0743999999999998</c:v>
                </c:pt>
                <c:pt idx="2">
                  <c:v>4.0688000000000004</c:v>
                </c:pt>
                <c:pt idx="3">
                  <c:v>4.5284000000000004</c:v>
                </c:pt>
                <c:pt idx="4">
                  <c:v>3.7656000000000001</c:v>
                </c:pt>
                <c:pt idx="5">
                  <c:v>4.6803999999999997</c:v>
                </c:pt>
                <c:pt idx="6">
                  <c:v>0.62919999999999998</c:v>
                </c:pt>
                <c:pt idx="7">
                  <c:v>6.8064</c:v>
                </c:pt>
                <c:pt idx="8">
                  <c:v>1.4403999999999999</c:v>
                </c:pt>
                <c:pt idx="9">
                  <c:v>5.6547999999999998</c:v>
                </c:pt>
              </c:numCache>
            </c:numRef>
          </c:val>
        </c:ser>
        <c:ser>
          <c:idx val="6"/>
          <c:order val="6"/>
          <c:tx>
            <c:strRef>
              <c:f>'3.2'!$A$24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'3.2'!$B$24:$K$24</c:f>
              <c:numCache>
                <c:formatCode>0.00</c:formatCode>
                <c:ptCount val="10"/>
                <c:pt idx="0">
                  <c:v>6.9958999999999998</c:v>
                </c:pt>
                <c:pt idx="1">
                  <c:v>3.4159999999999999</c:v>
                </c:pt>
                <c:pt idx="2">
                  <c:v>5.7736000000000001</c:v>
                </c:pt>
                <c:pt idx="3">
                  <c:v>7.726</c:v>
                </c:pt>
                <c:pt idx="4">
                  <c:v>11.5456</c:v>
                </c:pt>
                <c:pt idx="5">
                  <c:v>11.654</c:v>
                </c:pt>
                <c:pt idx="6">
                  <c:v>4.6703999999999999</c:v>
                </c:pt>
                <c:pt idx="7">
                  <c:v>8.2279999999999998</c:v>
                </c:pt>
                <c:pt idx="8">
                  <c:v>8.0668000000000006</c:v>
                </c:pt>
                <c:pt idx="9">
                  <c:v>10.523999999999999</c:v>
                </c:pt>
              </c:numCache>
            </c:numRef>
          </c:val>
        </c:ser>
        <c:ser>
          <c:idx val="7"/>
          <c:order val="7"/>
          <c:tx>
            <c:strRef>
              <c:f>'3.2'!$A$25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'3.2'!$B$25:$K$25</c:f>
              <c:numCache>
                <c:formatCode>0.00</c:formatCode>
                <c:ptCount val="10"/>
                <c:pt idx="0">
                  <c:v>4.3948</c:v>
                </c:pt>
                <c:pt idx="1">
                  <c:v>2.7871999999999999</c:v>
                </c:pt>
                <c:pt idx="2">
                  <c:v>4.4463999999999997</c:v>
                </c:pt>
                <c:pt idx="3">
                  <c:v>2.9176000000000002</c:v>
                </c:pt>
                <c:pt idx="4">
                  <c:v>3.1375999999999999</c:v>
                </c:pt>
                <c:pt idx="5">
                  <c:v>2.4476</c:v>
                </c:pt>
                <c:pt idx="6">
                  <c:v>11.792400000000001</c:v>
                </c:pt>
                <c:pt idx="7">
                  <c:v>2.0840000000000001</c:v>
                </c:pt>
                <c:pt idx="8">
                  <c:v>8.34</c:v>
                </c:pt>
                <c:pt idx="9">
                  <c:v>2.7732000000000001</c:v>
                </c:pt>
              </c:numCache>
            </c:numRef>
          </c:val>
        </c:ser>
        <c:ser>
          <c:idx val="8"/>
          <c:order val="8"/>
          <c:tx>
            <c:strRef>
              <c:f>'3.2'!$A$26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'3.2'!$B$26:$K$26</c:f>
              <c:numCache>
                <c:formatCode>0.00</c:formatCode>
                <c:ptCount val="10"/>
                <c:pt idx="0">
                  <c:v>1.3906000000000001</c:v>
                </c:pt>
                <c:pt idx="1">
                  <c:v>2.9540000000000002</c:v>
                </c:pt>
                <c:pt idx="2">
                  <c:v>2.8780000000000001</c:v>
                </c:pt>
                <c:pt idx="3">
                  <c:v>1.1075999999999999</c:v>
                </c:pt>
                <c:pt idx="4">
                  <c:v>0.55159999999999998</c:v>
                </c:pt>
                <c:pt idx="5">
                  <c:v>0.74439999999999995</c:v>
                </c:pt>
                <c:pt idx="6">
                  <c:v>2.7395999999999998</c:v>
                </c:pt>
                <c:pt idx="7">
                  <c:v>0.23319999999999999</c:v>
                </c:pt>
                <c:pt idx="8">
                  <c:v>2.0988000000000002</c:v>
                </c:pt>
                <c:pt idx="9">
                  <c:v>0.5736</c:v>
                </c:pt>
              </c:numCache>
            </c:numRef>
          </c:val>
        </c:ser>
        <c:ser>
          <c:idx val="9"/>
          <c:order val="9"/>
          <c:tx>
            <c:strRef>
              <c:f>'3.2'!$A$27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'3.2'!$B$27:$K$27</c:f>
              <c:numCache>
                <c:formatCode>0.00</c:formatCode>
                <c:ptCount val="10"/>
                <c:pt idx="0">
                  <c:v>0.94350000000000001</c:v>
                </c:pt>
                <c:pt idx="1">
                  <c:v>1.3635999999999999</c:v>
                </c:pt>
                <c:pt idx="2">
                  <c:v>0.51400000000000001</c:v>
                </c:pt>
                <c:pt idx="3">
                  <c:v>7.9200000000000007E-2</c:v>
                </c:pt>
                <c:pt idx="4">
                  <c:v>3.9199999999999999E-2</c:v>
                </c:pt>
                <c:pt idx="5">
                  <c:v>0.1028</c:v>
                </c:pt>
                <c:pt idx="6">
                  <c:v>0.18079999999999999</c:v>
                </c:pt>
                <c:pt idx="7">
                  <c:v>2.0400000000000001E-2</c:v>
                </c:pt>
                <c:pt idx="8">
                  <c:v>0.14360000000000001</c:v>
                </c:pt>
                <c:pt idx="9">
                  <c:v>3.2800000000000003E-2</c:v>
                </c:pt>
              </c:numCache>
            </c:numRef>
          </c:val>
        </c:ser>
        <c:ser>
          <c:idx val="10"/>
          <c:order val="10"/>
          <c:tx>
            <c:strRef>
              <c:f>'3.2'!$A$28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'3.2'!$B$28:$K$28</c:f>
              <c:numCache>
                <c:formatCode>0.00</c:formatCode>
                <c:ptCount val="10"/>
                <c:pt idx="0">
                  <c:v>0.30109999999999998</c:v>
                </c:pt>
                <c:pt idx="1">
                  <c:v>0.17760000000000001</c:v>
                </c:pt>
                <c:pt idx="2">
                  <c:v>2.8799999999999999E-2</c:v>
                </c:pt>
                <c:pt idx="3">
                  <c:v>3.5999999999999999E-3</c:v>
                </c:pt>
                <c:pt idx="4">
                  <c:v>3.5999999999999999E-3</c:v>
                </c:pt>
                <c:pt idx="5">
                  <c:v>6.7999999999999996E-3</c:v>
                </c:pt>
                <c:pt idx="6">
                  <c:v>1.1599999999999999E-2</c:v>
                </c:pt>
                <c:pt idx="7">
                  <c:v>1.6000000000000001E-3</c:v>
                </c:pt>
                <c:pt idx="8">
                  <c:v>9.1999999999999998E-3</c:v>
                </c:pt>
                <c:pt idx="9">
                  <c:v>1.6000000000000001E-3</c:v>
                </c:pt>
              </c:numCache>
            </c:numRef>
          </c:val>
        </c:ser>
        <c:ser>
          <c:idx val="11"/>
          <c:order val="11"/>
          <c:tx>
            <c:strRef>
              <c:f>'3.2'!$A$29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'3.2'!$B$29:$K$29</c:f>
              <c:numCache>
                <c:formatCode>0.00</c:formatCode>
                <c:ptCount val="10"/>
                <c:pt idx="0">
                  <c:v>5.4100000000000002E-2</c:v>
                </c:pt>
                <c:pt idx="1">
                  <c:v>2.24E-2</c:v>
                </c:pt>
                <c:pt idx="2">
                  <c:v>6.0000000000000001E-3</c:v>
                </c:pt>
                <c:pt idx="3">
                  <c:v>4.0000000000000002E-4</c:v>
                </c:pt>
                <c:pt idx="4">
                  <c:v>4.0000000000000002E-4</c:v>
                </c:pt>
                <c:pt idx="5">
                  <c:v>1.6000000000000001E-3</c:v>
                </c:pt>
                <c:pt idx="6">
                  <c:v>4.4000000000000003E-3</c:v>
                </c:pt>
                <c:pt idx="7">
                  <c:v>0</c:v>
                </c:pt>
                <c:pt idx="8">
                  <c:v>2.8E-3</c:v>
                </c:pt>
                <c:pt idx="9">
                  <c:v>8.0000000000000004E-4</c:v>
                </c:pt>
              </c:numCache>
            </c:numRef>
          </c:val>
        </c:ser>
        <c:ser>
          <c:idx val="12"/>
          <c:order val="12"/>
          <c:tx>
            <c:strRef>
              <c:f>'3.2'!$A$30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'3.2'!$B$30:$K$30</c:f>
              <c:numCache>
                <c:formatCode>0.00</c:formatCode>
                <c:ptCount val="10"/>
                <c:pt idx="0">
                  <c:v>2.2499999999999999E-2</c:v>
                </c:pt>
                <c:pt idx="1">
                  <c:v>1.1599999999999999E-2</c:v>
                </c:pt>
                <c:pt idx="2">
                  <c:v>1.6000000000000001E-3</c:v>
                </c:pt>
                <c:pt idx="3">
                  <c:v>0</c:v>
                </c:pt>
                <c:pt idx="4">
                  <c:v>4.0000000000000002E-4</c:v>
                </c:pt>
                <c:pt idx="5">
                  <c:v>1.1999999999999999E-3</c:v>
                </c:pt>
                <c:pt idx="6">
                  <c:v>8.0000000000000004E-4</c:v>
                </c:pt>
                <c:pt idx="7">
                  <c:v>0</c:v>
                </c:pt>
                <c:pt idx="8">
                  <c:v>2.8E-3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8854912"/>
        <c:axId val="458225856"/>
      </c:barChart>
      <c:catAx>
        <c:axId val="45885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8225856"/>
        <c:crosses val="autoZero"/>
        <c:auto val="1"/>
        <c:lblAlgn val="ctr"/>
        <c:lblOffset val="100"/>
        <c:noMultiLvlLbl val="0"/>
      </c:catAx>
      <c:valAx>
        <c:axId val="458225856"/>
        <c:scaling>
          <c:orientation val="minMax"/>
        </c:scaling>
        <c:delete val="0"/>
        <c:axPos val="l"/>
        <c:majorGridlines/>
        <c:title>
          <c:tx>
            <c:strRef>
              <c:f>'3.2'!$A$16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88549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'3.3'!$C$16</c:f>
          <c:strCache>
            <c:ptCount val="1"/>
            <c:pt idx="0">
              <c:v>Deelgebied 3.3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'3.3'!$A$18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'3.3'!$B$18:$K$18</c:f>
              <c:numCache>
                <c:formatCode>0.00</c:formatCode>
                <c:ptCount val="10"/>
                <c:pt idx="0">
                  <c:v>0</c:v>
                </c:pt>
                <c:pt idx="1">
                  <c:v>4.4000000000000003E-3</c:v>
                </c:pt>
                <c:pt idx="2">
                  <c:v>0</c:v>
                </c:pt>
                <c:pt idx="3">
                  <c:v>1.1999999999999999E-3</c:v>
                </c:pt>
                <c:pt idx="4">
                  <c:v>8.8000000000000005E-3</c:v>
                </c:pt>
                <c:pt idx="5">
                  <c:v>8.0000000000000004E-4</c:v>
                </c:pt>
                <c:pt idx="6">
                  <c:v>4.0000000000000001E-3</c:v>
                </c:pt>
                <c:pt idx="7">
                  <c:v>2E-3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'3.3'!$A$19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'3.3'!$B$19:$K$19</c:f>
              <c:numCache>
                <c:formatCode>0.00</c:formatCode>
                <c:ptCount val="10"/>
                <c:pt idx="0">
                  <c:v>8.0000000000000004E-4</c:v>
                </c:pt>
                <c:pt idx="1">
                  <c:v>8.8000000000000005E-3</c:v>
                </c:pt>
                <c:pt idx="2">
                  <c:v>1.6000000000000001E-3</c:v>
                </c:pt>
                <c:pt idx="3">
                  <c:v>1.6000000000000001E-3</c:v>
                </c:pt>
                <c:pt idx="4">
                  <c:v>1.52E-2</c:v>
                </c:pt>
                <c:pt idx="5">
                  <c:v>1.6000000000000001E-3</c:v>
                </c:pt>
                <c:pt idx="6">
                  <c:v>9.5999999999999992E-3</c:v>
                </c:pt>
                <c:pt idx="7">
                  <c:v>1.6E-2</c:v>
                </c:pt>
                <c:pt idx="8">
                  <c:v>4.0000000000000002E-4</c:v>
                </c:pt>
                <c:pt idx="9">
                  <c:v>4.0000000000000002E-4</c:v>
                </c:pt>
              </c:numCache>
            </c:numRef>
          </c:val>
        </c:ser>
        <c:ser>
          <c:idx val="0"/>
          <c:order val="2"/>
          <c:tx>
            <c:strRef>
              <c:f>'3.3'!$A$20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'3.3'!$B$20:$K$20</c:f>
              <c:numCache>
                <c:formatCode>0.00</c:formatCode>
                <c:ptCount val="10"/>
                <c:pt idx="0">
                  <c:v>1.84E-2</c:v>
                </c:pt>
                <c:pt idx="1">
                  <c:v>4.0800000000000003E-2</c:v>
                </c:pt>
                <c:pt idx="2">
                  <c:v>2.7199999999999998E-2</c:v>
                </c:pt>
                <c:pt idx="3">
                  <c:v>1.24E-2</c:v>
                </c:pt>
                <c:pt idx="4">
                  <c:v>4.6800000000000001E-2</c:v>
                </c:pt>
                <c:pt idx="5">
                  <c:v>1.9199999999999998E-2</c:v>
                </c:pt>
                <c:pt idx="6">
                  <c:v>3.32E-2</c:v>
                </c:pt>
                <c:pt idx="7">
                  <c:v>0.15440000000000001</c:v>
                </c:pt>
                <c:pt idx="8">
                  <c:v>2.8E-3</c:v>
                </c:pt>
                <c:pt idx="9">
                  <c:v>6.0000000000000001E-3</c:v>
                </c:pt>
              </c:numCache>
            </c:numRef>
          </c:val>
        </c:ser>
        <c:ser>
          <c:idx val="1"/>
          <c:order val="3"/>
          <c:tx>
            <c:strRef>
              <c:f>'3.3'!$A$21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'3.3'!$B$21:$K$21</c:f>
              <c:numCache>
                <c:formatCode>0.00</c:formatCode>
                <c:ptCount val="10"/>
                <c:pt idx="0">
                  <c:v>0.47949999999999998</c:v>
                </c:pt>
                <c:pt idx="1">
                  <c:v>0.46479999999999999</c:v>
                </c:pt>
                <c:pt idx="2">
                  <c:v>0.3216</c:v>
                </c:pt>
                <c:pt idx="3">
                  <c:v>0.10639999999999999</c:v>
                </c:pt>
                <c:pt idx="4">
                  <c:v>0.2984</c:v>
                </c:pt>
                <c:pt idx="5">
                  <c:v>9.3200000000000005E-2</c:v>
                </c:pt>
                <c:pt idx="6">
                  <c:v>0.126</c:v>
                </c:pt>
                <c:pt idx="7">
                  <c:v>1.2392000000000001</c:v>
                </c:pt>
                <c:pt idx="8">
                  <c:v>2.0400000000000001E-2</c:v>
                </c:pt>
                <c:pt idx="9">
                  <c:v>5.7599999999999998E-2</c:v>
                </c:pt>
              </c:numCache>
            </c:numRef>
          </c:val>
        </c:ser>
        <c:ser>
          <c:idx val="4"/>
          <c:order val="4"/>
          <c:tx>
            <c:strRef>
              <c:f>'3.3'!$A$22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'3.3'!$B$22:$K$22</c:f>
              <c:numCache>
                <c:formatCode>0.00</c:formatCode>
                <c:ptCount val="10"/>
                <c:pt idx="0">
                  <c:v>1.893</c:v>
                </c:pt>
                <c:pt idx="1">
                  <c:v>4.7548000000000004</c:v>
                </c:pt>
                <c:pt idx="2">
                  <c:v>2.3664000000000001</c:v>
                </c:pt>
                <c:pt idx="3">
                  <c:v>0.63959999999999995</c:v>
                </c:pt>
                <c:pt idx="4">
                  <c:v>1.5815999999999999</c:v>
                </c:pt>
                <c:pt idx="5">
                  <c:v>0.72840000000000005</c:v>
                </c:pt>
                <c:pt idx="6">
                  <c:v>0.42520000000000002</c:v>
                </c:pt>
                <c:pt idx="7">
                  <c:v>2.7692000000000001</c:v>
                </c:pt>
                <c:pt idx="8">
                  <c:v>0.32400000000000001</c:v>
                </c:pt>
                <c:pt idx="9">
                  <c:v>0.89480000000000004</c:v>
                </c:pt>
              </c:numCache>
            </c:numRef>
          </c:val>
        </c:ser>
        <c:ser>
          <c:idx val="5"/>
          <c:order val="5"/>
          <c:tx>
            <c:strRef>
              <c:f>'3.3'!$A$23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'3.3'!$B$23:$K$23</c:f>
              <c:numCache>
                <c:formatCode>0.00</c:formatCode>
                <c:ptCount val="10"/>
                <c:pt idx="0">
                  <c:v>3.9005000000000001</c:v>
                </c:pt>
                <c:pt idx="1">
                  <c:v>6.5776000000000003</c:v>
                </c:pt>
                <c:pt idx="2">
                  <c:v>4.9847999999999999</c:v>
                </c:pt>
                <c:pt idx="3">
                  <c:v>4.0564</c:v>
                </c:pt>
                <c:pt idx="4">
                  <c:v>3.1364000000000001</c:v>
                </c:pt>
                <c:pt idx="5">
                  <c:v>4.2679999999999998</c:v>
                </c:pt>
                <c:pt idx="6">
                  <c:v>0.86160000000000003</c:v>
                </c:pt>
                <c:pt idx="7">
                  <c:v>6.1079999999999997</c:v>
                </c:pt>
                <c:pt idx="8">
                  <c:v>2.0011999999999999</c:v>
                </c:pt>
                <c:pt idx="9">
                  <c:v>6.0019999999999998</c:v>
                </c:pt>
              </c:numCache>
            </c:numRef>
          </c:val>
        </c:ser>
        <c:ser>
          <c:idx val="6"/>
          <c:order val="6"/>
          <c:tx>
            <c:strRef>
              <c:f>'3.3'!$A$24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'3.3'!$B$24:$K$24</c:f>
              <c:numCache>
                <c:formatCode>0.00</c:formatCode>
                <c:ptCount val="10"/>
                <c:pt idx="0">
                  <c:v>9.3965999999999994</c:v>
                </c:pt>
                <c:pt idx="1">
                  <c:v>4.0031999999999996</c:v>
                </c:pt>
                <c:pt idx="2">
                  <c:v>6.4492000000000003</c:v>
                </c:pt>
                <c:pt idx="3">
                  <c:v>11.7872</c:v>
                </c:pt>
                <c:pt idx="4">
                  <c:v>11.8832</c:v>
                </c:pt>
                <c:pt idx="5">
                  <c:v>12.544</c:v>
                </c:pt>
                <c:pt idx="6">
                  <c:v>6.9531999999999998</c:v>
                </c:pt>
                <c:pt idx="7">
                  <c:v>8.4228000000000005</c:v>
                </c:pt>
                <c:pt idx="8">
                  <c:v>9.8135999999999992</c:v>
                </c:pt>
                <c:pt idx="9">
                  <c:v>11.316800000000001</c:v>
                </c:pt>
              </c:numCache>
            </c:numRef>
          </c:val>
        </c:ser>
        <c:ser>
          <c:idx val="7"/>
          <c:order val="7"/>
          <c:tx>
            <c:strRef>
              <c:f>'3.3'!$A$25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'3.3'!$B$25:$K$25</c:f>
              <c:numCache>
                <c:formatCode>0.00</c:formatCode>
                <c:ptCount val="10"/>
                <c:pt idx="0">
                  <c:v>4.0923999999999996</c:v>
                </c:pt>
                <c:pt idx="1">
                  <c:v>2.3188</c:v>
                </c:pt>
                <c:pt idx="2">
                  <c:v>4.3643999999999998</c:v>
                </c:pt>
                <c:pt idx="3">
                  <c:v>3.2368000000000001</c:v>
                </c:pt>
                <c:pt idx="4">
                  <c:v>4.0472000000000001</c:v>
                </c:pt>
                <c:pt idx="5">
                  <c:v>2.7612000000000001</c:v>
                </c:pt>
                <c:pt idx="6">
                  <c:v>10.171200000000001</c:v>
                </c:pt>
                <c:pt idx="7">
                  <c:v>2.5476000000000001</c:v>
                </c:pt>
                <c:pt idx="8">
                  <c:v>7.0944000000000003</c:v>
                </c:pt>
                <c:pt idx="9">
                  <c:v>2.4891999999999999</c:v>
                </c:pt>
              </c:numCache>
            </c:numRef>
          </c:val>
        </c:ser>
        <c:ser>
          <c:idx val="8"/>
          <c:order val="8"/>
          <c:tx>
            <c:strRef>
              <c:f>'3.3'!$A$26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'3.3'!$B$26:$K$26</c:f>
              <c:numCache>
                <c:formatCode>0.00</c:formatCode>
                <c:ptCount val="10"/>
                <c:pt idx="0">
                  <c:v>0.89280000000000004</c:v>
                </c:pt>
                <c:pt idx="1">
                  <c:v>2.0840000000000001</c:v>
                </c:pt>
                <c:pt idx="2">
                  <c:v>2.6292</c:v>
                </c:pt>
                <c:pt idx="3">
                  <c:v>1.5251999999999999</c:v>
                </c:pt>
                <c:pt idx="4">
                  <c:v>0.50239999999999996</c:v>
                </c:pt>
                <c:pt idx="5">
                  <c:v>0.87880000000000003</c:v>
                </c:pt>
                <c:pt idx="6">
                  <c:v>2.6488</c:v>
                </c:pt>
                <c:pt idx="7">
                  <c:v>0.27439999999999998</c:v>
                </c:pt>
                <c:pt idx="8">
                  <c:v>2.1116000000000001</c:v>
                </c:pt>
                <c:pt idx="9">
                  <c:v>0.73480000000000001</c:v>
                </c:pt>
              </c:numCache>
            </c:numRef>
          </c:val>
        </c:ser>
        <c:ser>
          <c:idx val="9"/>
          <c:order val="9"/>
          <c:tx>
            <c:strRef>
              <c:f>'3.3'!$A$27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'3.3'!$B$27:$K$27</c:f>
              <c:numCache>
                <c:formatCode>0.00</c:formatCode>
                <c:ptCount val="10"/>
                <c:pt idx="0">
                  <c:v>0.44259999999999999</c:v>
                </c:pt>
                <c:pt idx="1">
                  <c:v>1.0216000000000001</c:v>
                </c:pt>
                <c:pt idx="2">
                  <c:v>0.41039999999999999</c:v>
                </c:pt>
                <c:pt idx="3">
                  <c:v>0.1724</c:v>
                </c:pt>
                <c:pt idx="4">
                  <c:v>4.3999999999999997E-2</c:v>
                </c:pt>
                <c:pt idx="5">
                  <c:v>0.21560000000000001</c:v>
                </c:pt>
                <c:pt idx="6">
                  <c:v>0.2888</c:v>
                </c:pt>
                <c:pt idx="7">
                  <c:v>2.2800000000000001E-2</c:v>
                </c:pt>
                <c:pt idx="8">
                  <c:v>0.19</c:v>
                </c:pt>
                <c:pt idx="9">
                  <c:v>6.0400000000000002E-2</c:v>
                </c:pt>
              </c:numCache>
            </c:numRef>
          </c:val>
        </c:ser>
        <c:ser>
          <c:idx val="10"/>
          <c:order val="10"/>
          <c:tx>
            <c:strRef>
              <c:f>'3.3'!$A$28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'3.3'!$B$28:$K$28</c:f>
              <c:numCache>
                <c:formatCode>0.00</c:formatCode>
                <c:ptCount val="10"/>
                <c:pt idx="0">
                  <c:v>9.74E-2</c:v>
                </c:pt>
                <c:pt idx="1">
                  <c:v>0.1948</c:v>
                </c:pt>
                <c:pt idx="2">
                  <c:v>1.2800000000000001E-2</c:v>
                </c:pt>
                <c:pt idx="3">
                  <c:v>1.32E-2</c:v>
                </c:pt>
                <c:pt idx="4">
                  <c:v>4.0000000000000001E-3</c:v>
                </c:pt>
                <c:pt idx="5">
                  <c:v>4.2799999999999998E-2</c:v>
                </c:pt>
                <c:pt idx="6">
                  <c:v>3.5999999999999997E-2</c:v>
                </c:pt>
                <c:pt idx="7">
                  <c:v>8.0000000000000002E-3</c:v>
                </c:pt>
                <c:pt idx="8">
                  <c:v>7.1999999999999998E-3</c:v>
                </c:pt>
                <c:pt idx="9">
                  <c:v>5.5999999999999999E-3</c:v>
                </c:pt>
              </c:numCache>
            </c:numRef>
          </c:val>
        </c:ser>
        <c:ser>
          <c:idx val="11"/>
          <c:order val="11"/>
          <c:tx>
            <c:strRef>
              <c:f>'3.3'!$A$29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'3.3'!$B$29:$K$29</c:f>
              <c:numCache>
                <c:formatCode>0.00</c:formatCode>
                <c:ptCount val="10"/>
                <c:pt idx="0">
                  <c:v>3.6200000000000003E-2</c:v>
                </c:pt>
                <c:pt idx="1">
                  <c:v>3.44E-2</c:v>
                </c:pt>
                <c:pt idx="2">
                  <c:v>4.0000000000000002E-4</c:v>
                </c:pt>
                <c:pt idx="3">
                  <c:v>1.12E-2</c:v>
                </c:pt>
                <c:pt idx="4">
                  <c:v>0</c:v>
                </c:pt>
                <c:pt idx="5">
                  <c:v>1.0800000000000001E-2</c:v>
                </c:pt>
                <c:pt idx="6">
                  <c:v>7.1999999999999998E-3</c:v>
                </c:pt>
                <c:pt idx="7">
                  <c:v>2.3999999999999998E-3</c:v>
                </c:pt>
                <c:pt idx="8">
                  <c:v>1.6000000000000001E-3</c:v>
                </c:pt>
                <c:pt idx="9">
                  <c:v>4.0000000000000002E-4</c:v>
                </c:pt>
              </c:numCache>
            </c:numRef>
          </c:val>
        </c:ser>
        <c:ser>
          <c:idx val="12"/>
          <c:order val="12"/>
          <c:tx>
            <c:strRef>
              <c:f>'3.3'!$A$30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'3.3'!$B$30:$K$30</c:f>
              <c:numCache>
                <c:formatCode>0.00</c:formatCode>
                <c:ptCount val="10"/>
                <c:pt idx="0">
                  <c:v>2.3599999999999999E-2</c:v>
                </c:pt>
                <c:pt idx="1">
                  <c:v>0.06</c:v>
                </c:pt>
                <c:pt idx="2">
                  <c:v>0</c:v>
                </c:pt>
                <c:pt idx="3">
                  <c:v>4.4000000000000003E-3</c:v>
                </c:pt>
                <c:pt idx="4">
                  <c:v>0</c:v>
                </c:pt>
                <c:pt idx="5">
                  <c:v>3.5999999999999999E-3</c:v>
                </c:pt>
                <c:pt idx="6">
                  <c:v>3.2000000000000002E-3</c:v>
                </c:pt>
                <c:pt idx="7">
                  <c:v>1.1999999999999999E-3</c:v>
                </c:pt>
                <c:pt idx="8">
                  <c:v>8.0000000000000004E-4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8856448"/>
        <c:axId val="458753728"/>
      </c:barChart>
      <c:catAx>
        <c:axId val="45885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8753728"/>
        <c:crosses val="autoZero"/>
        <c:auto val="1"/>
        <c:lblAlgn val="ctr"/>
        <c:lblOffset val="100"/>
        <c:noMultiLvlLbl val="0"/>
      </c:catAx>
      <c:valAx>
        <c:axId val="458753728"/>
        <c:scaling>
          <c:orientation val="minMax"/>
        </c:scaling>
        <c:delete val="0"/>
        <c:axPos val="l"/>
        <c:majorGridlines/>
        <c:title>
          <c:tx>
            <c:strRef>
              <c:f>'3.3'!$A$16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88564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'4.1'!$C$16</c:f>
          <c:strCache>
            <c:ptCount val="1"/>
            <c:pt idx="0">
              <c:v>Deelgebied 4.1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'4.1'!$A$18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'4.1'!$B$18:$K$18</c:f>
              <c:numCache>
                <c:formatCode>0.00</c:formatCode>
                <c:ptCount val="10"/>
                <c:pt idx="0">
                  <c:v>1E-4</c:v>
                </c:pt>
                <c:pt idx="1">
                  <c:v>0</c:v>
                </c:pt>
                <c:pt idx="2">
                  <c:v>9.1999999999999998E-3</c:v>
                </c:pt>
                <c:pt idx="3">
                  <c:v>4.0000000000000002E-4</c:v>
                </c:pt>
                <c:pt idx="4">
                  <c:v>0</c:v>
                </c:pt>
                <c:pt idx="5">
                  <c:v>8.0000000000000004E-4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'4.1'!$A$19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'4.1'!$B$19:$K$19</c:f>
              <c:numCache>
                <c:formatCode>0.00</c:formatCode>
                <c:ptCount val="10"/>
                <c:pt idx="0">
                  <c:v>0</c:v>
                </c:pt>
                <c:pt idx="1">
                  <c:v>8.0000000000000004E-4</c:v>
                </c:pt>
                <c:pt idx="2">
                  <c:v>8.0000000000000002E-3</c:v>
                </c:pt>
                <c:pt idx="3">
                  <c:v>4.0000000000000002E-4</c:v>
                </c:pt>
                <c:pt idx="4">
                  <c:v>8.0000000000000004E-4</c:v>
                </c:pt>
                <c:pt idx="5">
                  <c:v>4.0000000000000002E-4</c:v>
                </c:pt>
                <c:pt idx="6">
                  <c:v>4.0000000000000002E-4</c:v>
                </c:pt>
                <c:pt idx="7">
                  <c:v>8.0000000000000004E-4</c:v>
                </c:pt>
                <c:pt idx="8">
                  <c:v>4.0000000000000002E-4</c:v>
                </c:pt>
                <c:pt idx="9">
                  <c:v>0</c:v>
                </c:pt>
              </c:numCache>
            </c:numRef>
          </c:val>
        </c:ser>
        <c:ser>
          <c:idx val="0"/>
          <c:order val="2"/>
          <c:tx>
            <c:strRef>
              <c:f>'4.1'!$A$20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'4.1'!$B$20:$K$20</c:f>
              <c:numCache>
                <c:formatCode>0.00</c:formatCode>
                <c:ptCount val="10"/>
                <c:pt idx="0">
                  <c:v>5.7999999999999996E-3</c:v>
                </c:pt>
                <c:pt idx="1">
                  <c:v>1.7600000000000001E-2</c:v>
                </c:pt>
                <c:pt idx="2">
                  <c:v>2.92E-2</c:v>
                </c:pt>
                <c:pt idx="3">
                  <c:v>3.5999999999999999E-3</c:v>
                </c:pt>
                <c:pt idx="4">
                  <c:v>3.2000000000000002E-3</c:v>
                </c:pt>
                <c:pt idx="5">
                  <c:v>8.0000000000000004E-4</c:v>
                </c:pt>
                <c:pt idx="6">
                  <c:v>7.6E-3</c:v>
                </c:pt>
                <c:pt idx="7">
                  <c:v>2.76E-2</c:v>
                </c:pt>
                <c:pt idx="8">
                  <c:v>0</c:v>
                </c:pt>
                <c:pt idx="9">
                  <c:v>1.1999999999999999E-3</c:v>
                </c:pt>
              </c:numCache>
            </c:numRef>
          </c:val>
        </c:ser>
        <c:ser>
          <c:idx val="1"/>
          <c:order val="3"/>
          <c:tx>
            <c:strRef>
              <c:f>'4.1'!$A$21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'4.1'!$B$21:$K$21</c:f>
              <c:numCache>
                <c:formatCode>0.00</c:formatCode>
                <c:ptCount val="10"/>
                <c:pt idx="0">
                  <c:v>0.1041</c:v>
                </c:pt>
                <c:pt idx="1">
                  <c:v>0.44</c:v>
                </c:pt>
                <c:pt idx="2">
                  <c:v>0.23599999999999999</c:v>
                </c:pt>
                <c:pt idx="3">
                  <c:v>8.6800000000000002E-2</c:v>
                </c:pt>
                <c:pt idx="4">
                  <c:v>7.4399999999999994E-2</c:v>
                </c:pt>
                <c:pt idx="5">
                  <c:v>2.7199999999999998E-2</c:v>
                </c:pt>
                <c:pt idx="6">
                  <c:v>4.7600000000000003E-2</c:v>
                </c:pt>
                <c:pt idx="7">
                  <c:v>0.47399999999999998</c:v>
                </c:pt>
                <c:pt idx="8">
                  <c:v>5.5999999999999999E-3</c:v>
                </c:pt>
                <c:pt idx="9">
                  <c:v>3.1199999999999999E-2</c:v>
                </c:pt>
              </c:numCache>
            </c:numRef>
          </c:val>
        </c:ser>
        <c:ser>
          <c:idx val="4"/>
          <c:order val="4"/>
          <c:tx>
            <c:strRef>
              <c:f>'4.1'!$A$22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'4.1'!$B$22:$K$22</c:f>
              <c:numCache>
                <c:formatCode>0.00</c:formatCode>
                <c:ptCount val="10"/>
                <c:pt idx="0">
                  <c:v>0.77510000000000001</c:v>
                </c:pt>
                <c:pt idx="1">
                  <c:v>2.9460000000000002</c:v>
                </c:pt>
                <c:pt idx="2">
                  <c:v>1.3855999999999999</c:v>
                </c:pt>
                <c:pt idx="3">
                  <c:v>0.66439999999999999</c:v>
                </c:pt>
                <c:pt idx="4">
                  <c:v>0.57320000000000004</c:v>
                </c:pt>
                <c:pt idx="5">
                  <c:v>0.30880000000000002</c:v>
                </c:pt>
                <c:pt idx="6">
                  <c:v>0.23200000000000001</c:v>
                </c:pt>
                <c:pt idx="7">
                  <c:v>1.6968000000000001</c:v>
                </c:pt>
                <c:pt idx="8">
                  <c:v>9.8000000000000004E-2</c:v>
                </c:pt>
                <c:pt idx="9">
                  <c:v>0.5504</c:v>
                </c:pt>
              </c:numCache>
            </c:numRef>
          </c:val>
        </c:ser>
        <c:ser>
          <c:idx val="5"/>
          <c:order val="5"/>
          <c:tx>
            <c:strRef>
              <c:f>'4.1'!$A$23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'4.1'!$B$23:$K$23</c:f>
              <c:numCache>
                <c:formatCode>0.00</c:formatCode>
                <c:ptCount val="10"/>
                <c:pt idx="0">
                  <c:v>2.6448</c:v>
                </c:pt>
                <c:pt idx="1">
                  <c:v>3.7031999999999998</c:v>
                </c:pt>
                <c:pt idx="2">
                  <c:v>2.0952000000000002</c:v>
                </c:pt>
                <c:pt idx="3">
                  <c:v>3.1676000000000002</c:v>
                </c:pt>
                <c:pt idx="4">
                  <c:v>1.3512</c:v>
                </c:pt>
                <c:pt idx="5">
                  <c:v>1.0964</c:v>
                </c:pt>
                <c:pt idx="6">
                  <c:v>0.68559999999999999</c:v>
                </c:pt>
                <c:pt idx="7">
                  <c:v>3.7547999999999999</c:v>
                </c:pt>
                <c:pt idx="8">
                  <c:v>0.67079999999999995</c:v>
                </c:pt>
                <c:pt idx="9">
                  <c:v>7.1988000000000003</c:v>
                </c:pt>
              </c:numCache>
            </c:numRef>
          </c:val>
        </c:ser>
        <c:ser>
          <c:idx val="6"/>
          <c:order val="6"/>
          <c:tx>
            <c:strRef>
              <c:f>'4.1'!$A$24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'4.1'!$B$24:$K$24</c:f>
              <c:numCache>
                <c:formatCode>0.00</c:formatCode>
                <c:ptCount val="10"/>
                <c:pt idx="0">
                  <c:v>6.5846</c:v>
                </c:pt>
                <c:pt idx="1">
                  <c:v>1.9987999999999999</c:v>
                </c:pt>
                <c:pt idx="2">
                  <c:v>3.2587999999999999</c:v>
                </c:pt>
                <c:pt idx="3">
                  <c:v>7.2328000000000001</c:v>
                </c:pt>
                <c:pt idx="4">
                  <c:v>7.7572000000000001</c:v>
                </c:pt>
                <c:pt idx="5">
                  <c:v>7.5044000000000004</c:v>
                </c:pt>
                <c:pt idx="6">
                  <c:v>5.7767999999999997</c:v>
                </c:pt>
                <c:pt idx="7">
                  <c:v>4.9691999999999998</c:v>
                </c:pt>
                <c:pt idx="8">
                  <c:v>5.5944000000000003</c:v>
                </c:pt>
                <c:pt idx="9">
                  <c:v>2.8512</c:v>
                </c:pt>
              </c:numCache>
            </c:numRef>
          </c:val>
        </c:ser>
        <c:ser>
          <c:idx val="7"/>
          <c:order val="7"/>
          <c:tx>
            <c:strRef>
              <c:f>'4.1'!$A$25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'4.1'!$B$25:$K$25</c:f>
              <c:numCache>
                <c:formatCode>0.00</c:formatCode>
                <c:ptCount val="10"/>
                <c:pt idx="0">
                  <c:v>1.2585999999999999</c:v>
                </c:pt>
                <c:pt idx="1">
                  <c:v>1.3724000000000001</c:v>
                </c:pt>
                <c:pt idx="2">
                  <c:v>2.8563999999999998</c:v>
                </c:pt>
                <c:pt idx="3">
                  <c:v>0.97199999999999998</c:v>
                </c:pt>
                <c:pt idx="4">
                  <c:v>2.3424</c:v>
                </c:pt>
                <c:pt idx="5">
                  <c:v>3.0808</c:v>
                </c:pt>
                <c:pt idx="6">
                  <c:v>4.5095999999999998</c:v>
                </c:pt>
                <c:pt idx="7">
                  <c:v>0.74399999999999999</c:v>
                </c:pt>
                <c:pt idx="8">
                  <c:v>4.3352000000000004</c:v>
                </c:pt>
                <c:pt idx="9">
                  <c:v>0.78720000000000001</c:v>
                </c:pt>
              </c:numCache>
            </c:numRef>
          </c:val>
        </c:ser>
        <c:ser>
          <c:idx val="8"/>
          <c:order val="8"/>
          <c:tx>
            <c:strRef>
              <c:f>'4.1'!$A$26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'4.1'!$B$26:$K$26</c:f>
              <c:numCache>
                <c:formatCode>0.00</c:formatCode>
                <c:ptCount val="10"/>
                <c:pt idx="0">
                  <c:v>0.26</c:v>
                </c:pt>
                <c:pt idx="1">
                  <c:v>1.1888000000000001</c:v>
                </c:pt>
                <c:pt idx="2">
                  <c:v>1.972</c:v>
                </c:pt>
                <c:pt idx="3">
                  <c:v>0.3372</c:v>
                </c:pt>
                <c:pt idx="4">
                  <c:v>0.36359999999999998</c:v>
                </c:pt>
                <c:pt idx="5">
                  <c:v>0.44719999999999999</c:v>
                </c:pt>
                <c:pt idx="6">
                  <c:v>1.1004</c:v>
                </c:pt>
                <c:pt idx="7">
                  <c:v>0.1188</c:v>
                </c:pt>
                <c:pt idx="8">
                  <c:v>0.99960000000000004</c:v>
                </c:pt>
                <c:pt idx="9">
                  <c:v>0.43559999999999999</c:v>
                </c:pt>
              </c:numCache>
            </c:numRef>
          </c:val>
        </c:ser>
        <c:ser>
          <c:idx val="9"/>
          <c:order val="9"/>
          <c:tx>
            <c:strRef>
              <c:f>'4.1'!$A$27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'4.1'!$B$27:$K$27</c:f>
              <c:numCache>
                <c:formatCode>0.00</c:formatCode>
                <c:ptCount val="10"/>
                <c:pt idx="0">
                  <c:v>6.1400000000000003E-2</c:v>
                </c:pt>
                <c:pt idx="1">
                  <c:v>0.27</c:v>
                </c:pt>
                <c:pt idx="2">
                  <c:v>0.37959999999999999</c:v>
                </c:pt>
                <c:pt idx="3">
                  <c:v>3.44E-2</c:v>
                </c:pt>
                <c:pt idx="4">
                  <c:v>3.32E-2</c:v>
                </c:pt>
                <c:pt idx="5">
                  <c:v>3.5200000000000002E-2</c:v>
                </c:pt>
                <c:pt idx="6">
                  <c:v>0.1396</c:v>
                </c:pt>
                <c:pt idx="7">
                  <c:v>1.6799999999999999E-2</c:v>
                </c:pt>
                <c:pt idx="8">
                  <c:v>9.5200000000000007E-2</c:v>
                </c:pt>
                <c:pt idx="9">
                  <c:v>6.4399999999999999E-2</c:v>
                </c:pt>
              </c:numCache>
            </c:numRef>
          </c:val>
        </c:ser>
        <c:ser>
          <c:idx val="10"/>
          <c:order val="10"/>
          <c:tx>
            <c:strRef>
              <c:f>'4.1'!$A$28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'4.1'!$B$28:$K$28</c:f>
              <c:numCache>
                <c:formatCode>0.00</c:formatCode>
                <c:ptCount val="10"/>
                <c:pt idx="0">
                  <c:v>1.0699999999999999E-2</c:v>
                </c:pt>
                <c:pt idx="1">
                  <c:v>1.44E-2</c:v>
                </c:pt>
                <c:pt idx="2">
                  <c:v>3.4000000000000002E-2</c:v>
                </c:pt>
                <c:pt idx="3">
                  <c:v>2.3999999999999998E-3</c:v>
                </c:pt>
                <c:pt idx="4">
                  <c:v>3.5999999999999999E-3</c:v>
                </c:pt>
                <c:pt idx="5">
                  <c:v>8.0000000000000004E-4</c:v>
                </c:pt>
                <c:pt idx="6">
                  <c:v>2.3999999999999998E-3</c:v>
                </c:pt>
                <c:pt idx="7">
                  <c:v>4.0000000000000002E-4</c:v>
                </c:pt>
                <c:pt idx="8">
                  <c:v>3.2000000000000002E-3</c:v>
                </c:pt>
                <c:pt idx="9">
                  <c:v>4.0000000000000001E-3</c:v>
                </c:pt>
              </c:numCache>
            </c:numRef>
          </c:val>
        </c:ser>
        <c:ser>
          <c:idx val="11"/>
          <c:order val="11"/>
          <c:tx>
            <c:strRef>
              <c:f>'4.1'!$A$29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'4.1'!$B$29:$K$29</c:f>
              <c:numCache>
                <c:formatCode>0.00</c:formatCode>
                <c:ptCount val="10"/>
                <c:pt idx="0">
                  <c:v>3.3999999999999998E-3</c:v>
                </c:pt>
                <c:pt idx="1">
                  <c:v>2.3999999999999998E-3</c:v>
                </c:pt>
                <c:pt idx="2">
                  <c:v>6.4000000000000003E-3</c:v>
                </c:pt>
                <c:pt idx="3">
                  <c:v>8.0000000000000004E-4</c:v>
                </c:pt>
                <c:pt idx="4">
                  <c:v>0</c:v>
                </c:pt>
                <c:pt idx="5">
                  <c:v>0</c:v>
                </c:pt>
                <c:pt idx="6">
                  <c:v>8.0000000000000004E-4</c:v>
                </c:pt>
                <c:pt idx="7">
                  <c:v>0</c:v>
                </c:pt>
                <c:pt idx="8">
                  <c:v>8.0000000000000004E-4</c:v>
                </c:pt>
                <c:pt idx="9">
                  <c:v>1.1999999999999999E-3</c:v>
                </c:pt>
              </c:numCache>
            </c:numRef>
          </c:val>
        </c:ser>
        <c:ser>
          <c:idx val="12"/>
          <c:order val="12"/>
          <c:tx>
            <c:strRef>
              <c:f>'4.1'!$A$30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'4.1'!$B$30:$K$30</c:f>
              <c:numCache>
                <c:formatCode>0.00</c:formatCode>
                <c:ptCount val="10"/>
                <c:pt idx="0">
                  <c:v>8.0000000000000004E-4</c:v>
                </c:pt>
                <c:pt idx="1">
                  <c:v>0</c:v>
                </c:pt>
                <c:pt idx="2">
                  <c:v>1.6000000000000001E-3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4.0000000000000002E-4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8915840"/>
        <c:axId val="458757184"/>
      </c:barChart>
      <c:catAx>
        <c:axId val="45891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8757184"/>
        <c:crosses val="autoZero"/>
        <c:auto val="1"/>
        <c:lblAlgn val="ctr"/>
        <c:lblOffset val="100"/>
        <c:noMultiLvlLbl val="0"/>
      </c:catAx>
      <c:valAx>
        <c:axId val="458757184"/>
        <c:scaling>
          <c:orientation val="minMax"/>
        </c:scaling>
        <c:delete val="0"/>
        <c:axPos val="l"/>
        <c:majorGridlines/>
        <c:title>
          <c:tx>
            <c:strRef>
              <c:f>'4.1'!$A$16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89158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'4.2'!$C$16</c:f>
          <c:strCache>
            <c:ptCount val="1"/>
            <c:pt idx="0">
              <c:v>Deelgebied 4.2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'4.2'!$A$18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'4.2'!$B$18:$K$18</c:f>
              <c:numCache>
                <c:formatCode>0.00</c:formatCode>
                <c:ptCount val="10"/>
                <c:pt idx="0">
                  <c:v>2.9999999999999997E-4</c:v>
                </c:pt>
                <c:pt idx="1">
                  <c:v>0</c:v>
                </c:pt>
                <c:pt idx="2">
                  <c:v>6.0000000000000001E-3</c:v>
                </c:pt>
                <c:pt idx="3">
                  <c:v>0</c:v>
                </c:pt>
                <c:pt idx="4">
                  <c:v>1.1999999999999999E-3</c:v>
                </c:pt>
                <c:pt idx="5">
                  <c:v>1.1999999999999999E-3</c:v>
                </c:pt>
                <c:pt idx="6">
                  <c:v>0</c:v>
                </c:pt>
                <c:pt idx="7">
                  <c:v>1.1999999999999999E-3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'4.2'!$A$19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'4.2'!$B$19:$K$19</c:f>
              <c:numCache>
                <c:formatCode>0.00</c:formatCode>
                <c:ptCount val="10"/>
                <c:pt idx="0">
                  <c:v>8.9999999999999998E-4</c:v>
                </c:pt>
                <c:pt idx="1">
                  <c:v>2.8E-3</c:v>
                </c:pt>
                <c:pt idx="2">
                  <c:v>9.1999999999999998E-3</c:v>
                </c:pt>
                <c:pt idx="3">
                  <c:v>8.0000000000000004E-4</c:v>
                </c:pt>
                <c:pt idx="4">
                  <c:v>4.4000000000000003E-3</c:v>
                </c:pt>
                <c:pt idx="5">
                  <c:v>2.3999999999999998E-3</c:v>
                </c:pt>
                <c:pt idx="6">
                  <c:v>4.0000000000000002E-4</c:v>
                </c:pt>
                <c:pt idx="7">
                  <c:v>6.4000000000000003E-3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2"/>
          <c:tx>
            <c:strRef>
              <c:f>'4.2'!$A$20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'4.2'!$B$20:$K$20</c:f>
              <c:numCache>
                <c:formatCode>0.00</c:formatCode>
                <c:ptCount val="10"/>
                <c:pt idx="0">
                  <c:v>8.5000000000000006E-3</c:v>
                </c:pt>
                <c:pt idx="1">
                  <c:v>2.9600000000000001E-2</c:v>
                </c:pt>
                <c:pt idx="2">
                  <c:v>0.03</c:v>
                </c:pt>
                <c:pt idx="3">
                  <c:v>7.1999999999999998E-3</c:v>
                </c:pt>
                <c:pt idx="4">
                  <c:v>1.44E-2</c:v>
                </c:pt>
                <c:pt idx="5">
                  <c:v>5.1999999999999998E-3</c:v>
                </c:pt>
                <c:pt idx="6">
                  <c:v>4.7999999999999996E-3</c:v>
                </c:pt>
                <c:pt idx="7">
                  <c:v>4.1200000000000001E-2</c:v>
                </c:pt>
                <c:pt idx="8">
                  <c:v>1.1999999999999999E-3</c:v>
                </c:pt>
                <c:pt idx="9">
                  <c:v>3.5999999999999999E-3</c:v>
                </c:pt>
              </c:numCache>
            </c:numRef>
          </c:val>
        </c:ser>
        <c:ser>
          <c:idx val="1"/>
          <c:order val="3"/>
          <c:tx>
            <c:strRef>
              <c:f>'4.2'!$A$21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'4.2'!$B$21:$K$21</c:f>
              <c:numCache>
                <c:formatCode>0.00</c:formatCode>
                <c:ptCount val="10"/>
                <c:pt idx="0">
                  <c:v>0.1163</c:v>
                </c:pt>
                <c:pt idx="1">
                  <c:v>0.56000000000000005</c:v>
                </c:pt>
                <c:pt idx="2">
                  <c:v>0.30599999999999999</c:v>
                </c:pt>
                <c:pt idx="3">
                  <c:v>0.1124</c:v>
                </c:pt>
                <c:pt idx="4">
                  <c:v>0.1416</c:v>
                </c:pt>
                <c:pt idx="5">
                  <c:v>5.04E-2</c:v>
                </c:pt>
                <c:pt idx="6">
                  <c:v>4.5999999999999999E-2</c:v>
                </c:pt>
                <c:pt idx="7">
                  <c:v>0.50319999999999998</c:v>
                </c:pt>
                <c:pt idx="8">
                  <c:v>1.72E-2</c:v>
                </c:pt>
                <c:pt idx="9">
                  <c:v>6.6400000000000001E-2</c:v>
                </c:pt>
              </c:numCache>
            </c:numRef>
          </c:val>
        </c:ser>
        <c:ser>
          <c:idx val="4"/>
          <c:order val="4"/>
          <c:tx>
            <c:strRef>
              <c:f>'4.2'!$A$22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'4.2'!$B$22:$K$22</c:f>
              <c:numCache>
                <c:formatCode>0.00</c:formatCode>
                <c:ptCount val="10"/>
                <c:pt idx="0">
                  <c:v>0.69010000000000005</c:v>
                </c:pt>
                <c:pt idx="1">
                  <c:v>3.5436000000000001</c:v>
                </c:pt>
                <c:pt idx="2">
                  <c:v>1.494</c:v>
                </c:pt>
                <c:pt idx="3">
                  <c:v>0.64839999999999998</c:v>
                </c:pt>
                <c:pt idx="4">
                  <c:v>0.64680000000000004</c:v>
                </c:pt>
                <c:pt idx="5">
                  <c:v>0.45760000000000001</c:v>
                </c:pt>
                <c:pt idx="6">
                  <c:v>0.29320000000000002</c:v>
                </c:pt>
                <c:pt idx="7">
                  <c:v>1.7652000000000001</c:v>
                </c:pt>
                <c:pt idx="8">
                  <c:v>0.16439999999999999</c:v>
                </c:pt>
                <c:pt idx="9">
                  <c:v>0.59919999999999995</c:v>
                </c:pt>
              </c:numCache>
            </c:numRef>
          </c:val>
        </c:ser>
        <c:ser>
          <c:idx val="5"/>
          <c:order val="5"/>
          <c:tx>
            <c:strRef>
              <c:f>'4.2'!$A$23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'4.2'!$B$23:$K$23</c:f>
              <c:numCache>
                <c:formatCode>0.00</c:formatCode>
                <c:ptCount val="10"/>
                <c:pt idx="0">
                  <c:v>2.2612999999999999</c:v>
                </c:pt>
                <c:pt idx="1">
                  <c:v>4.0972</c:v>
                </c:pt>
                <c:pt idx="2">
                  <c:v>2.1859999999999999</c:v>
                </c:pt>
                <c:pt idx="3">
                  <c:v>2.6383999999999999</c:v>
                </c:pt>
                <c:pt idx="4">
                  <c:v>1.6492</c:v>
                </c:pt>
                <c:pt idx="5">
                  <c:v>1.4984</c:v>
                </c:pt>
                <c:pt idx="6">
                  <c:v>0.70040000000000002</c:v>
                </c:pt>
                <c:pt idx="7">
                  <c:v>3.7724000000000002</c:v>
                </c:pt>
                <c:pt idx="8">
                  <c:v>0.62919999999999998</c:v>
                </c:pt>
                <c:pt idx="9">
                  <c:v>7.2176</c:v>
                </c:pt>
              </c:numCache>
            </c:numRef>
          </c:val>
        </c:ser>
        <c:ser>
          <c:idx val="6"/>
          <c:order val="6"/>
          <c:tx>
            <c:strRef>
              <c:f>'4.2'!$A$24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'4.2'!$B$24:$K$24</c:f>
              <c:numCache>
                <c:formatCode>0.00</c:formatCode>
                <c:ptCount val="10"/>
                <c:pt idx="0">
                  <c:v>7.8019999999999996</c:v>
                </c:pt>
                <c:pt idx="1">
                  <c:v>2.0036</c:v>
                </c:pt>
                <c:pt idx="2">
                  <c:v>3.4828000000000001</c:v>
                </c:pt>
                <c:pt idx="3">
                  <c:v>8.6012000000000004</c:v>
                </c:pt>
                <c:pt idx="4">
                  <c:v>8.718</c:v>
                </c:pt>
                <c:pt idx="5">
                  <c:v>8.7187999999999999</c:v>
                </c:pt>
                <c:pt idx="6">
                  <c:v>5.0411999999999999</c:v>
                </c:pt>
                <c:pt idx="7">
                  <c:v>5.7107999999999999</c:v>
                </c:pt>
                <c:pt idx="8">
                  <c:v>5.6284000000000001</c:v>
                </c:pt>
                <c:pt idx="9">
                  <c:v>3.6676000000000002</c:v>
                </c:pt>
              </c:numCache>
            </c:numRef>
          </c:val>
        </c:ser>
        <c:ser>
          <c:idx val="7"/>
          <c:order val="7"/>
          <c:tx>
            <c:strRef>
              <c:f>'4.2'!$A$25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'4.2'!$B$25:$K$25</c:f>
              <c:numCache>
                <c:formatCode>0.00</c:formatCode>
                <c:ptCount val="10"/>
                <c:pt idx="0">
                  <c:v>1.607</c:v>
                </c:pt>
                <c:pt idx="1">
                  <c:v>1.3895999999999999</c:v>
                </c:pt>
                <c:pt idx="2">
                  <c:v>3.3635999999999999</c:v>
                </c:pt>
                <c:pt idx="3">
                  <c:v>1.3668</c:v>
                </c:pt>
                <c:pt idx="4">
                  <c:v>2.2848000000000002</c:v>
                </c:pt>
                <c:pt idx="5">
                  <c:v>2.5956000000000001</c:v>
                </c:pt>
                <c:pt idx="6">
                  <c:v>6.1432000000000002</c:v>
                </c:pt>
                <c:pt idx="7">
                  <c:v>1.0107999999999999</c:v>
                </c:pt>
                <c:pt idx="8">
                  <c:v>5.1840000000000002</c:v>
                </c:pt>
                <c:pt idx="9">
                  <c:v>0.96519999999999995</c:v>
                </c:pt>
              </c:numCache>
            </c:numRef>
          </c:val>
        </c:ser>
        <c:ser>
          <c:idx val="8"/>
          <c:order val="8"/>
          <c:tx>
            <c:strRef>
              <c:f>'4.2'!$A$26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'4.2'!$B$26:$K$26</c:f>
              <c:numCache>
                <c:formatCode>0.00</c:formatCode>
                <c:ptCount val="10"/>
                <c:pt idx="0">
                  <c:v>0.31140000000000001</c:v>
                </c:pt>
                <c:pt idx="1">
                  <c:v>1.202</c:v>
                </c:pt>
                <c:pt idx="2">
                  <c:v>2.1707999999999998</c:v>
                </c:pt>
                <c:pt idx="3">
                  <c:v>0.4612</c:v>
                </c:pt>
                <c:pt idx="4">
                  <c:v>0.41360000000000002</c:v>
                </c:pt>
                <c:pt idx="5">
                  <c:v>0.52</c:v>
                </c:pt>
                <c:pt idx="6">
                  <c:v>1.49</c:v>
                </c:pt>
                <c:pt idx="7">
                  <c:v>0.16200000000000001</c:v>
                </c:pt>
                <c:pt idx="8">
                  <c:v>1.2396</c:v>
                </c:pt>
                <c:pt idx="9">
                  <c:v>0.54079999999999995</c:v>
                </c:pt>
              </c:numCache>
            </c:numRef>
          </c:val>
        </c:ser>
        <c:ser>
          <c:idx val="9"/>
          <c:order val="9"/>
          <c:tx>
            <c:strRef>
              <c:f>'4.2'!$A$27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'4.2'!$B$27:$K$27</c:f>
              <c:numCache>
                <c:formatCode>0.00</c:formatCode>
                <c:ptCount val="10"/>
                <c:pt idx="0">
                  <c:v>8.1000000000000003E-2</c:v>
                </c:pt>
                <c:pt idx="1">
                  <c:v>0.34320000000000001</c:v>
                </c:pt>
                <c:pt idx="2">
                  <c:v>0.496</c:v>
                </c:pt>
                <c:pt idx="3">
                  <c:v>7.2800000000000004E-2</c:v>
                </c:pt>
                <c:pt idx="4">
                  <c:v>4.0399999999999998E-2</c:v>
                </c:pt>
                <c:pt idx="5">
                  <c:v>6.1199999999999997E-2</c:v>
                </c:pt>
                <c:pt idx="6">
                  <c:v>0.18640000000000001</c:v>
                </c:pt>
                <c:pt idx="7">
                  <c:v>2.4E-2</c:v>
                </c:pt>
                <c:pt idx="8">
                  <c:v>0.13320000000000001</c:v>
                </c:pt>
                <c:pt idx="9">
                  <c:v>9.8799999999999999E-2</c:v>
                </c:pt>
              </c:numCache>
            </c:numRef>
          </c:val>
        </c:ser>
        <c:ser>
          <c:idx val="10"/>
          <c:order val="10"/>
          <c:tx>
            <c:strRef>
              <c:f>'4.2'!$A$28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'4.2'!$B$28:$K$28</c:f>
              <c:numCache>
                <c:formatCode>0.00</c:formatCode>
                <c:ptCount val="10"/>
                <c:pt idx="0">
                  <c:v>1.7500000000000002E-2</c:v>
                </c:pt>
                <c:pt idx="1">
                  <c:v>2.4799999999999999E-2</c:v>
                </c:pt>
                <c:pt idx="2">
                  <c:v>4.8800000000000003E-2</c:v>
                </c:pt>
                <c:pt idx="3">
                  <c:v>6.4000000000000003E-3</c:v>
                </c:pt>
                <c:pt idx="4">
                  <c:v>2.8E-3</c:v>
                </c:pt>
                <c:pt idx="5">
                  <c:v>4.7999999999999996E-3</c:v>
                </c:pt>
                <c:pt idx="6">
                  <c:v>9.1999999999999998E-3</c:v>
                </c:pt>
                <c:pt idx="7">
                  <c:v>4.4000000000000003E-3</c:v>
                </c:pt>
                <c:pt idx="8">
                  <c:v>4.0000000000000001E-3</c:v>
                </c:pt>
                <c:pt idx="9">
                  <c:v>6.4000000000000003E-3</c:v>
                </c:pt>
              </c:numCache>
            </c:numRef>
          </c:val>
        </c:ser>
        <c:ser>
          <c:idx val="11"/>
          <c:order val="11"/>
          <c:tx>
            <c:strRef>
              <c:f>'4.2'!$A$29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'4.2'!$B$29:$K$29</c:f>
              <c:numCache>
                <c:formatCode>0.00</c:formatCode>
                <c:ptCount val="10"/>
                <c:pt idx="0">
                  <c:v>4.3E-3</c:v>
                </c:pt>
                <c:pt idx="1">
                  <c:v>2E-3</c:v>
                </c:pt>
                <c:pt idx="2">
                  <c:v>1.12E-2</c:v>
                </c:pt>
                <c:pt idx="3">
                  <c:v>1.6000000000000001E-3</c:v>
                </c:pt>
                <c:pt idx="4">
                  <c:v>0</c:v>
                </c:pt>
                <c:pt idx="5">
                  <c:v>1.1999999999999999E-3</c:v>
                </c:pt>
                <c:pt idx="6">
                  <c:v>2E-3</c:v>
                </c:pt>
                <c:pt idx="7">
                  <c:v>0</c:v>
                </c:pt>
                <c:pt idx="8">
                  <c:v>4.0000000000000002E-4</c:v>
                </c:pt>
                <c:pt idx="9">
                  <c:v>8.0000000000000004E-4</c:v>
                </c:pt>
              </c:numCache>
            </c:numRef>
          </c:val>
        </c:ser>
        <c:ser>
          <c:idx val="12"/>
          <c:order val="12"/>
          <c:tx>
            <c:strRef>
              <c:f>'4.2'!$A$30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'4.2'!$B$30:$K$30</c:f>
              <c:numCache>
                <c:formatCode>0.00</c:formatCode>
                <c:ptCount val="10"/>
                <c:pt idx="0">
                  <c:v>1.8E-3</c:v>
                </c:pt>
                <c:pt idx="1">
                  <c:v>0</c:v>
                </c:pt>
                <c:pt idx="2">
                  <c:v>4.4000000000000003E-3</c:v>
                </c:pt>
                <c:pt idx="3">
                  <c:v>0</c:v>
                </c:pt>
                <c:pt idx="4">
                  <c:v>0</c:v>
                </c:pt>
                <c:pt idx="5">
                  <c:v>4.0000000000000002E-4</c:v>
                </c:pt>
                <c:pt idx="6">
                  <c:v>4.0000000000000002E-4</c:v>
                </c:pt>
                <c:pt idx="7">
                  <c:v>0</c:v>
                </c:pt>
                <c:pt idx="8">
                  <c:v>0</c:v>
                </c:pt>
                <c:pt idx="9">
                  <c:v>8.0000000000000004E-4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648256"/>
        <c:axId val="458990144"/>
      </c:barChart>
      <c:catAx>
        <c:axId val="45564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8990144"/>
        <c:crosses val="autoZero"/>
        <c:auto val="1"/>
        <c:lblAlgn val="ctr"/>
        <c:lblOffset val="100"/>
        <c:noMultiLvlLbl val="0"/>
      </c:catAx>
      <c:valAx>
        <c:axId val="458990144"/>
        <c:scaling>
          <c:orientation val="minMax"/>
        </c:scaling>
        <c:delete val="0"/>
        <c:axPos val="l"/>
        <c:majorGridlines/>
        <c:title>
          <c:tx>
            <c:strRef>
              <c:f>'4.2'!$A$16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56482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'4.3'!$C$16</c:f>
          <c:strCache>
            <c:ptCount val="1"/>
            <c:pt idx="0">
              <c:v>Deelgebied 4.3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'4.3'!$A$18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'4.3'!$B$18:$K$18</c:f>
              <c:numCache>
                <c:formatCode>0.00</c:formatCode>
                <c:ptCount val="10"/>
                <c:pt idx="0">
                  <c:v>1E-4</c:v>
                </c:pt>
                <c:pt idx="1">
                  <c:v>4.0000000000000002E-4</c:v>
                </c:pt>
                <c:pt idx="2">
                  <c:v>1.6000000000000001E-3</c:v>
                </c:pt>
                <c:pt idx="3">
                  <c:v>0</c:v>
                </c:pt>
                <c:pt idx="4">
                  <c:v>3.2000000000000002E-3</c:v>
                </c:pt>
                <c:pt idx="5">
                  <c:v>0</c:v>
                </c:pt>
                <c:pt idx="6">
                  <c:v>1.1999999999999999E-3</c:v>
                </c:pt>
                <c:pt idx="7">
                  <c:v>1.1999999999999999E-3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'4.3'!$A$19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'4.3'!$B$19:$K$19</c:f>
              <c:numCache>
                <c:formatCode>0.00</c:formatCode>
                <c:ptCount val="10"/>
                <c:pt idx="0">
                  <c:v>0</c:v>
                </c:pt>
                <c:pt idx="1">
                  <c:v>1.0800000000000001E-2</c:v>
                </c:pt>
                <c:pt idx="2">
                  <c:v>3.2000000000000002E-3</c:v>
                </c:pt>
                <c:pt idx="3">
                  <c:v>3.5999999999999999E-3</c:v>
                </c:pt>
                <c:pt idx="4">
                  <c:v>6.08E-2</c:v>
                </c:pt>
                <c:pt idx="5">
                  <c:v>2.3999999999999998E-3</c:v>
                </c:pt>
                <c:pt idx="6">
                  <c:v>1.6000000000000001E-3</c:v>
                </c:pt>
                <c:pt idx="7">
                  <c:v>8.0000000000000002E-3</c:v>
                </c:pt>
                <c:pt idx="8">
                  <c:v>4.0000000000000002E-4</c:v>
                </c:pt>
                <c:pt idx="9">
                  <c:v>4.0000000000000002E-4</c:v>
                </c:pt>
              </c:numCache>
            </c:numRef>
          </c:val>
        </c:ser>
        <c:ser>
          <c:idx val="0"/>
          <c:order val="2"/>
          <c:tx>
            <c:strRef>
              <c:f>'4.3'!$A$20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'4.3'!$B$20:$K$20</c:f>
              <c:numCache>
                <c:formatCode>0.00</c:formatCode>
                <c:ptCount val="10"/>
                <c:pt idx="0">
                  <c:v>2.8E-3</c:v>
                </c:pt>
                <c:pt idx="1">
                  <c:v>2.5600000000000001E-2</c:v>
                </c:pt>
                <c:pt idx="2">
                  <c:v>1.2E-2</c:v>
                </c:pt>
                <c:pt idx="3">
                  <c:v>1.7999999999999999E-2</c:v>
                </c:pt>
                <c:pt idx="4">
                  <c:v>0.50160000000000005</c:v>
                </c:pt>
                <c:pt idx="5">
                  <c:v>1.4E-2</c:v>
                </c:pt>
                <c:pt idx="6">
                  <c:v>4.7999999999999996E-3</c:v>
                </c:pt>
                <c:pt idx="7">
                  <c:v>2.3199999999999998E-2</c:v>
                </c:pt>
                <c:pt idx="8">
                  <c:v>1.6000000000000001E-3</c:v>
                </c:pt>
                <c:pt idx="9">
                  <c:v>1.6000000000000001E-3</c:v>
                </c:pt>
              </c:numCache>
            </c:numRef>
          </c:val>
        </c:ser>
        <c:ser>
          <c:idx val="1"/>
          <c:order val="3"/>
          <c:tx>
            <c:strRef>
              <c:f>'4.3'!$A$21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'4.3'!$B$21:$K$21</c:f>
              <c:numCache>
                <c:formatCode>0.00</c:formatCode>
                <c:ptCount val="10"/>
                <c:pt idx="0">
                  <c:v>3.7900000000000003E-2</c:v>
                </c:pt>
                <c:pt idx="1">
                  <c:v>0.18959999999999999</c:v>
                </c:pt>
                <c:pt idx="2">
                  <c:v>0.1008</c:v>
                </c:pt>
                <c:pt idx="3">
                  <c:v>4.5999999999999999E-2</c:v>
                </c:pt>
                <c:pt idx="4">
                  <c:v>0.4592</c:v>
                </c:pt>
                <c:pt idx="5">
                  <c:v>5.28E-2</c:v>
                </c:pt>
                <c:pt idx="6">
                  <c:v>3.9199999999999999E-2</c:v>
                </c:pt>
                <c:pt idx="7">
                  <c:v>0.22320000000000001</c:v>
                </c:pt>
                <c:pt idx="8">
                  <c:v>2.8799999999999999E-2</c:v>
                </c:pt>
                <c:pt idx="9">
                  <c:v>5.3199999999999997E-2</c:v>
                </c:pt>
              </c:numCache>
            </c:numRef>
          </c:val>
        </c:ser>
        <c:ser>
          <c:idx val="4"/>
          <c:order val="4"/>
          <c:tx>
            <c:strRef>
              <c:f>'4.3'!$A$22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'4.3'!$B$22:$K$22</c:f>
              <c:numCache>
                <c:formatCode>0.00</c:formatCode>
                <c:ptCount val="10"/>
                <c:pt idx="0">
                  <c:v>0.20280000000000001</c:v>
                </c:pt>
                <c:pt idx="1">
                  <c:v>2.8064</c:v>
                </c:pt>
                <c:pt idx="2">
                  <c:v>0.55959999999999999</c:v>
                </c:pt>
                <c:pt idx="3">
                  <c:v>0.1492</c:v>
                </c:pt>
                <c:pt idx="4">
                  <c:v>0.42759999999999998</c:v>
                </c:pt>
                <c:pt idx="5">
                  <c:v>0.68079999999999996</c:v>
                </c:pt>
                <c:pt idx="6">
                  <c:v>0.1484</c:v>
                </c:pt>
                <c:pt idx="7">
                  <c:v>0.83120000000000005</c:v>
                </c:pt>
                <c:pt idx="8">
                  <c:v>0.188</c:v>
                </c:pt>
                <c:pt idx="9">
                  <c:v>0.2492</c:v>
                </c:pt>
              </c:numCache>
            </c:numRef>
          </c:val>
        </c:ser>
        <c:ser>
          <c:idx val="5"/>
          <c:order val="5"/>
          <c:tx>
            <c:strRef>
              <c:f>'4.3'!$A$23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'4.3'!$B$23:$K$23</c:f>
              <c:numCache>
                <c:formatCode>0.00</c:formatCode>
                <c:ptCount val="10"/>
                <c:pt idx="0">
                  <c:v>1.1949000000000001</c:v>
                </c:pt>
                <c:pt idx="1">
                  <c:v>5.0599999999999996</c:v>
                </c:pt>
                <c:pt idx="2">
                  <c:v>1.2984</c:v>
                </c:pt>
                <c:pt idx="3">
                  <c:v>1.2687999999999999</c:v>
                </c:pt>
                <c:pt idx="4">
                  <c:v>1.0548</c:v>
                </c:pt>
                <c:pt idx="5">
                  <c:v>1.3480000000000001</c:v>
                </c:pt>
                <c:pt idx="6">
                  <c:v>0.64</c:v>
                </c:pt>
                <c:pt idx="7">
                  <c:v>2.4380000000000002</c:v>
                </c:pt>
                <c:pt idx="8">
                  <c:v>0.50760000000000005</c:v>
                </c:pt>
                <c:pt idx="9">
                  <c:v>5.4352</c:v>
                </c:pt>
              </c:numCache>
            </c:numRef>
          </c:val>
        </c:ser>
        <c:ser>
          <c:idx val="6"/>
          <c:order val="6"/>
          <c:tx>
            <c:strRef>
              <c:f>'4.3'!$A$24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'4.3'!$B$24:$K$24</c:f>
              <c:numCache>
                <c:formatCode>0.00</c:formatCode>
                <c:ptCount val="10"/>
                <c:pt idx="0">
                  <c:v>7.1292</c:v>
                </c:pt>
                <c:pt idx="1">
                  <c:v>1.3472</c:v>
                </c:pt>
                <c:pt idx="2">
                  <c:v>4.3815999999999997</c:v>
                </c:pt>
                <c:pt idx="3">
                  <c:v>8.5180000000000007</c:v>
                </c:pt>
                <c:pt idx="4">
                  <c:v>6.9851999999999999</c:v>
                </c:pt>
                <c:pt idx="5">
                  <c:v>7.2088000000000001</c:v>
                </c:pt>
                <c:pt idx="6">
                  <c:v>5.0936000000000003</c:v>
                </c:pt>
                <c:pt idx="7">
                  <c:v>5.6256000000000004</c:v>
                </c:pt>
                <c:pt idx="8">
                  <c:v>4.9412000000000003</c:v>
                </c:pt>
                <c:pt idx="9">
                  <c:v>3.8064</c:v>
                </c:pt>
              </c:numCache>
            </c:numRef>
          </c:val>
        </c:ser>
        <c:ser>
          <c:idx val="7"/>
          <c:order val="7"/>
          <c:tx>
            <c:strRef>
              <c:f>'4.3'!$A$25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'4.3'!$B$25:$K$25</c:f>
              <c:numCache>
                <c:formatCode>0.00</c:formatCode>
                <c:ptCount val="10"/>
                <c:pt idx="0">
                  <c:v>1.5089999999999999</c:v>
                </c:pt>
                <c:pt idx="1">
                  <c:v>0.54400000000000004</c:v>
                </c:pt>
                <c:pt idx="2">
                  <c:v>3.2368000000000001</c:v>
                </c:pt>
                <c:pt idx="3">
                  <c:v>0.88</c:v>
                </c:pt>
                <c:pt idx="4">
                  <c:v>1.4816</c:v>
                </c:pt>
                <c:pt idx="5">
                  <c:v>1.5620000000000001</c:v>
                </c:pt>
                <c:pt idx="6">
                  <c:v>4.5175999999999998</c:v>
                </c:pt>
                <c:pt idx="7">
                  <c:v>0.66839999999999999</c:v>
                </c:pt>
                <c:pt idx="8">
                  <c:v>3.8416000000000001</c:v>
                </c:pt>
                <c:pt idx="9">
                  <c:v>0.53839999999999999</c:v>
                </c:pt>
              </c:numCache>
            </c:numRef>
          </c:val>
        </c:ser>
        <c:ser>
          <c:idx val="8"/>
          <c:order val="8"/>
          <c:tx>
            <c:strRef>
              <c:f>'4.3'!$A$26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'4.3'!$B$26:$K$26</c:f>
              <c:numCache>
                <c:formatCode>0.00</c:formatCode>
                <c:ptCount val="10"/>
                <c:pt idx="0">
                  <c:v>0.12609999999999999</c:v>
                </c:pt>
                <c:pt idx="1">
                  <c:v>0.27560000000000001</c:v>
                </c:pt>
                <c:pt idx="2">
                  <c:v>1.0504</c:v>
                </c:pt>
                <c:pt idx="3">
                  <c:v>0.1956</c:v>
                </c:pt>
                <c:pt idx="4">
                  <c:v>0.1336</c:v>
                </c:pt>
                <c:pt idx="5">
                  <c:v>0.22800000000000001</c:v>
                </c:pt>
                <c:pt idx="6">
                  <c:v>0.61960000000000004</c:v>
                </c:pt>
                <c:pt idx="7">
                  <c:v>0.26119999999999999</c:v>
                </c:pt>
                <c:pt idx="8">
                  <c:v>0.55559999999999998</c:v>
                </c:pt>
                <c:pt idx="9">
                  <c:v>0.18759999999999999</c:v>
                </c:pt>
              </c:numCache>
            </c:numRef>
          </c:val>
        </c:ser>
        <c:ser>
          <c:idx val="9"/>
          <c:order val="9"/>
          <c:tx>
            <c:strRef>
              <c:f>'4.3'!$A$27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'4.3'!$B$27:$K$27</c:f>
              <c:numCache>
                <c:formatCode>0.00</c:formatCode>
                <c:ptCount val="10"/>
                <c:pt idx="0">
                  <c:v>3.1899999999999998E-2</c:v>
                </c:pt>
                <c:pt idx="1">
                  <c:v>7.3200000000000001E-2</c:v>
                </c:pt>
                <c:pt idx="2">
                  <c:v>0.1288</c:v>
                </c:pt>
                <c:pt idx="3">
                  <c:v>4.0399999999999998E-2</c:v>
                </c:pt>
                <c:pt idx="4">
                  <c:v>2.1600000000000001E-2</c:v>
                </c:pt>
                <c:pt idx="5">
                  <c:v>0.03</c:v>
                </c:pt>
                <c:pt idx="6">
                  <c:v>5.8799999999999998E-2</c:v>
                </c:pt>
                <c:pt idx="7">
                  <c:v>4.0399999999999998E-2</c:v>
                </c:pt>
                <c:pt idx="8">
                  <c:v>5.2400000000000002E-2</c:v>
                </c:pt>
                <c:pt idx="9">
                  <c:v>3.0800000000000001E-2</c:v>
                </c:pt>
              </c:numCache>
            </c:numRef>
          </c:val>
        </c:ser>
        <c:ser>
          <c:idx val="10"/>
          <c:order val="10"/>
          <c:tx>
            <c:strRef>
              <c:f>'4.3'!$A$28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'4.3'!$B$28:$K$28</c:f>
              <c:numCache>
                <c:formatCode>0.00</c:formatCode>
                <c:ptCount val="10"/>
                <c:pt idx="0">
                  <c:v>1.14E-2</c:v>
                </c:pt>
                <c:pt idx="1">
                  <c:v>8.3999999999999995E-3</c:v>
                </c:pt>
                <c:pt idx="2">
                  <c:v>1.04E-2</c:v>
                </c:pt>
                <c:pt idx="3">
                  <c:v>8.8000000000000005E-3</c:v>
                </c:pt>
                <c:pt idx="4">
                  <c:v>8.0000000000000004E-4</c:v>
                </c:pt>
                <c:pt idx="5">
                  <c:v>2.8E-3</c:v>
                </c:pt>
                <c:pt idx="6">
                  <c:v>3.5999999999999999E-3</c:v>
                </c:pt>
                <c:pt idx="7">
                  <c:v>2E-3</c:v>
                </c:pt>
                <c:pt idx="8">
                  <c:v>4.0000000000000001E-3</c:v>
                </c:pt>
                <c:pt idx="9">
                  <c:v>4.0000000000000001E-3</c:v>
                </c:pt>
              </c:numCache>
            </c:numRef>
          </c:val>
        </c:ser>
        <c:ser>
          <c:idx val="11"/>
          <c:order val="11"/>
          <c:tx>
            <c:strRef>
              <c:f>'4.3'!$A$29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'4.3'!$B$29:$K$29</c:f>
              <c:numCache>
                <c:formatCode>0.00</c:formatCode>
                <c:ptCount val="10"/>
                <c:pt idx="0">
                  <c:v>2.5999999999999999E-3</c:v>
                </c:pt>
                <c:pt idx="1">
                  <c:v>4.0000000000000002E-4</c:v>
                </c:pt>
                <c:pt idx="2">
                  <c:v>2.8E-3</c:v>
                </c:pt>
                <c:pt idx="3">
                  <c:v>1.6000000000000001E-3</c:v>
                </c:pt>
                <c:pt idx="4">
                  <c:v>0</c:v>
                </c:pt>
                <c:pt idx="5">
                  <c:v>0</c:v>
                </c:pt>
                <c:pt idx="6">
                  <c:v>1.1999999999999999E-3</c:v>
                </c:pt>
                <c:pt idx="7">
                  <c:v>0</c:v>
                </c:pt>
                <c:pt idx="8">
                  <c:v>1.1999999999999999E-3</c:v>
                </c:pt>
                <c:pt idx="9">
                  <c:v>1.1999999999999999E-3</c:v>
                </c:pt>
              </c:numCache>
            </c:numRef>
          </c:val>
        </c:ser>
        <c:ser>
          <c:idx val="12"/>
          <c:order val="12"/>
          <c:tx>
            <c:strRef>
              <c:f>'4.3'!$A$30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'4.3'!$B$30:$K$30</c:f>
              <c:numCache>
                <c:formatCode>0.00</c:formatCode>
                <c:ptCount val="10"/>
                <c:pt idx="0">
                  <c:v>1.4E-3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4.0000000000000002E-4</c:v>
                </c:pt>
                <c:pt idx="6">
                  <c:v>4.0000000000000002E-4</c:v>
                </c:pt>
                <c:pt idx="7">
                  <c:v>0</c:v>
                </c:pt>
                <c:pt idx="8">
                  <c:v>0</c:v>
                </c:pt>
                <c:pt idx="9">
                  <c:v>1.6000000000000001E-3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8918400"/>
        <c:axId val="458993600"/>
      </c:barChart>
      <c:catAx>
        <c:axId val="45891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8993600"/>
        <c:crosses val="autoZero"/>
        <c:auto val="1"/>
        <c:lblAlgn val="ctr"/>
        <c:lblOffset val="100"/>
        <c:noMultiLvlLbl val="0"/>
      </c:catAx>
      <c:valAx>
        <c:axId val="458993600"/>
        <c:scaling>
          <c:orientation val="minMax"/>
        </c:scaling>
        <c:delete val="0"/>
        <c:axPos val="l"/>
        <c:majorGridlines/>
        <c:title>
          <c:tx>
            <c:strRef>
              <c:f>'4.3'!$A$16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8918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'1.0'!$C$16</c:f>
          <c:strCache>
            <c:ptCount val="1"/>
            <c:pt idx="0">
              <c:v>Deelgebied 1.0</c:v>
            </c:pt>
          </c:strCache>
        </c:strRef>
      </c:tx>
      <c:layout>
        <c:manualLayout>
          <c:xMode val="edge"/>
          <c:yMode val="edge"/>
          <c:x val="6.9855494069433269E-2"/>
          <c:y val="4.794835633847648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'1.0'!$A$18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'1.0'!$B$18:$K$18</c:f>
              <c:numCache>
                <c:formatCode>0.00</c:formatCode>
                <c:ptCount val="10"/>
                <c:pt idx="0">
                  <c:v>3.1112000000000002</c:v>
                </c:pt>
                <c:pt idx="1">
                  <c:v>5.9720000000000004</c:v>
                </c:pt>
                <c:pt idx="2">
                  <c:v>0.14680000000000001</c:v>
                </c:pt>
                <c:pt idx="3">
                  <c:v>0.6532</c:v>
                </c:pt>
                <c:pt idx="4">
                  <c:v>1.0411999999999999</c:v>
                </c:pt>
                <c:pt idx="5">
                  <c:v>0.77680000000000005</c:v>
                </c:pt>
                <c:pt idx="6">
                  <c:v>4.0000000000000002E-4</c:v>
                </c:pt>
                <c:pt idx="7">
                  <c:v>0.54879999999999995</c:v>
                </c:pt>
                <c:pt idx="8">
                  <c:v>0.58240000000000003</c:v>
                </c:pt>
                <c:pt idx="9">
                  <c:v>0.46920000000000001</c:v>
                </c:pt>
              </c:numCache>
            </c:numRef>
          </c:val>
        </c:ser>
        <c:ser>
          <c:idx val="3"/>
          <c:order val="1"/>
          <c:tx>
            <c:strRef>
              <c:f>'1.0'!$A$19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'1.0'!$B$19:$K$19</c:f>
              <c:numCache>
                <c:formatCode>0.00</c:formatCode>
                <c:ptCount val="10"/>
                <c:pt idx="0">
                  <c:v>3.1856</c:v>
                </c:pt>
                <c:pt idx="1">
                  <c:v>3.0219999999999998</c:v>
                </c:pt>
                <c:pt idx="2">
                  <c:v>0.2044</c:v>
                </c:pt>
                <c:pt idx="3">
                  <c:v>0.70720000000000005</c:v>
                </c:pt>
                <c:pt idx="4">
                  <c:v>0.62360000000000004</c:v>
                </c:pt>
                <c:pt idx="5">
                  <c:v>1.3904000000000001</c:v>
                </c:pt>
                <c:pt idx="6">
                  <c:v>5.5999999999999999E-3</c:v>
                </c:pt>
                <c:pt idx="7">
                  <c:v>1.1424000000000001</c:v>
                </c:pt>
                <c:pt idx="8">
                  <c:v>0.71399999999999997</c:v>
                </c:pt>
                <c:pt idx="9">
                  <c:v>0.4728</c:v>
                </c:pt>
              </c:numCache>
            </c:numRef>
          </c:val>
        </c:ser>
        <c:ser>
          <c:idx val="0"/>
          <c:order val="2"/>
          <c:tx>
            <c:strRef>
              <c:f>'1.0'!$A$20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'1.0'!$B$20:$K$20</c:f>
              <c:numCache>
                <c:formatCode>0.00</c:formatCode>
                <c:ptCount val="10"/>
                <c:pt idx="0">
                  <c:v>1.413</c:v>
                </c:pt>
                <c:pt idx="1">
                  <c:v>2.5072000000000001</c:v>
                </c:pt>
                <c:pt idx="2">
                  <c:v>0.49559999999999998</c:v>
                </c:pt>
                <c:pt idx="3">
                  <c:v>1.1936</c:v>
                </c:pt>
                <c:pt idx="4">
                  <c:v>0.88480000000000003</c:v>
                </c:pt>
                <c:pt idx="5">
                  <c:v>2.6796000000000002</c:v>
                </c:pt>
                <c:pt idx="6">
                  <c:v>0.27760000000000001</c:v>
                </c:pt>
                <c:pt idx="7">
                  <c:v>1.8351999999999999</c:v>
                </c:pt>
                <c:pt idx="8">
                  <c:v>1.8575999999999999</c:v>
                </c:pt>
                <c:pt idx="9">
                  <c:v>1.45</c:v>
                </c:pt>
              </c:numCache>
            </c:numRef>
          </c:val>
        </c:ser>
        <c:ser>
          <c:idx val="1"/>
          <c:order val="3"/>
          <c:tx>
            <c:strRef>
              <c:f>'1.0'!$A$21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'1.0'!$B$21:$K$21</c:f>
              <c:numCache>
                <c:formatCode>0.00</c:formatCode>
                <c:ptCount val="10"/>
                <c:pt idx="0">
                  <c:v>1.3636999999999999</c:v>
                </c:pt>
                <c:pt idx="1">
                  <c:v>2.6863999999999999</c:v>
                </c:pt>
                <c:pt idx="2">
                  <c:v>1.4319999999999999</c:v>
                </c:pt>
                <c:pt idx="3">
                  <c:v>2.5988000000000002</c:v>
                </c:pt>
                <c:pt idx="4">
                  <c:v>1.3420000000000001</c:v>
                </c:pt>
                <c:pt idx="5">
                  <c:v>4.3895999999999997</c:v>
                </c:pt>
                <c:pt idx="6">
                  <c:v>1.7988</c:v>
                </c:pt>
                <c:pt idx="7">
                  <c:v>3.8096000000000001</c:v>
                </c:pt>
                <c:pt idx="8">
                  <c:v>4.2220000000000004</c:v>
                </c:pt>
                <c:pt idx="9">
                  <c:v>2.6219999999999999</c:v>
                </c:pt>
              </c:numCache>
            </c:numRef>
          </c:val>
        </c:ser>
        <c:ser>
          <c:idx val="4"/>
          <c:order val="4"/>
          <c:tx>
            <c:strRef>
              <c:f>'1.0'!$A$22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'1.0'!$B$22:$K$22</c:f>
              <c:numCache>
                <c:formatCode>0.00</c:formatCode>
                <c:ptCount val="10"/>
                <c:pt idx="0">
                  <c:v>1.6113999999999999</c:v>
                </c:pt>
                <c:pt idx="1">
                  <c:v>2.9216000000000002</c:v>
                </c:pt>
                <c:pt idx="2">
                  <c:v>2.0943999999999998</c:v>
                </c:pt>
                <c:pt idx="3">
                  <c:v>3.4512</c:v>
                </c:pt>
                <c:pt idx="4">
                  <c:v>2.3972000000000002</c:v>
                </c:pt>
                <c:pt idx="5">
                  <c:v>5.1424000000000003</c:v>
                </c:pt>
                <c:pt idx="6">
                  <c:v>2.3052000000000001</c:v>
                </c:pt>
                <c:pt idx="7">
                  <c:v>2.7528000000000001</c:v>
                </c:pt>
                <c:pt idx="8">
                  <c:v>3.5935999999999999</c:v>
                </c:pt>
                <c:pt idx="9">
                  <c:v>4.8243999999999998</c:v>
                </c:pt>
              </c:numCache>
            </c:numRef>
          </c:val>
        </c:ser>
        <c:ser>
          <c:idx val="5"/>
          <c:order val="5"/>
          <c:tx>
            <c:strRef>
              <c:f>'1.0'!$A$23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'1.0'!$B$23:$K$23</c:f>
              <c:numCache>
                <c:formatCode>0.00</c:formatCode>
                <c:ptCount val="10"/>
                <c:pt idx="0">
                  <c:v>2.0741000000000001</c:v>
                </c:pt>
                <c:pt idx="1">
                  <c:v>1.2403999999999999</c:v>
                </c:pt>
                <c:pt idx="2">
                  <c:v>1.9039999999999999</c:v>
                </c:pt>
                <c:pt idx="3">
                  <c:v>1.6384000000000001</c:v>
                </c:pt>
                <c:pt idx="4">
                  <c:v>1.6596</c:v>
                </c:pt>
                <c:pt idx="5">
                  <c:v>3.2584</c:v>
                </c:pt>
                <c:pt idx="6">
                  <c:v>2.2631999999999999</c:v>
                </c:pt>
                <c:pt idx="7">
                  <c:v>1.9703999999999999</c:v>
                </c:pt>
                <c:pt idx="8">
                  <c:v>2.5379999999999998</c:v>
                </c:pt>
                <c:pt idx="9">
                  <c:v>5.0019999999999998</c:v>
                </c:pt>
              </c:numCache>
            </c:numRef>
          </c:val>
        </c:ser>
        <c:ser>
          <c:idx val="7"/>
          <c:order val="6"/>
          <c:tx>
            <c:strRef>
              <c:f>'1.0'!$A$25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'1.0'!$B$25:$K$25</c:f>
              <c:numCache>
                <c:formatCode>0.00</c:formatCode>
                <c:ptCount val="10"/>
                <c:pt idx="0">
                  <c:v>0.89049999999999996</c:v>
                </c:pt>
                <c:pt idx="1">
                  <c:v>0.81759999999999999</c:v>
                </c:pt>
                <c:pt idx="2">
                  <c:v>2.3431999999999999</c:v>
                </c:pt>
                <c:pt idx="3">
                  <c:v>1.1339999999999999</c:v>
                </c:pt>
                <c:pt idx="4">
                  <c:v>1.1312</c:v>
                </c:pt>
                <c:pt idx="5">
                  <c:v>2.2008000000000001</c:v>
                </c:pt>
                <c:pt idx="6">
                  <c:v>4.0224000000000002</c:v>
                </c:pt>
                <c:pt idx="7">
                  <c:v>2.0596000000000001</c:v>
                </c:pt>
                <c:pt idx="8">
                  <c:v>4.3148</c:v>
                </c:pt>
                <c:pt idx="9">
                  <c:v>2.5636000000000001</c:v>
                </c:pt>
              </c:numCache>
            </c:numRef>
          </c:val>
        </c:ser>
        <c:ser>
          <c:idx val="8"/>
          <c:order val="7"/>
          <c:tx>
            <c:strRef>
              <c:f>'1.0'!$A$26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'1.0'!$B$26:$K$26</c:f>
              <c:numCache>
                <c:formatCode>0.00</c:formatCode>
                <c:ptCount val="10"/>
                <c:pt idx="0">
                  <c:v>1.0136000000000001</c:v>
                </c:pt>
                <c:pt idx="1">
                  <c:v>1.1279999999999999</c:v>
                </c:pt>
                <c:pt idx="2">
                  <c:v>3.1956000000000002</c:v>
                </c:pt>
                <c:pt idx="3">
                  <c:v>2.6328</c:v>
                </c:pt>
                <c:pt idx="4">
                  <c:v>3.8807999999999998</c:v>
                </c:pt>
                <c:pt idx="5">
                  <c:v>5.0347999999999997</c:v>
                </c:pt>
                <c:pt idx="6">
                  <c:v>7.2384000000000004</c:v>
                </c:pt>
                <c:pt idx="7">
                  <c:v>4.1863999999999999</c:v>
                </c:pt>
                <c:pt idx="8">
                  <c:v>5.5724</c:v>
                </c:pt>
                <c:pt idx="9">
                  <c:v>4.9020000000000001</c:v>
                </c:pt>
              </c:numCache>
            </c:numRef>
          </c:val>
        </c:ser>
        <c:ser>
          <c:idx val="9"/>
          <c:order val="8"/>
          <c:tx>
            <c:strRef>
              <c:f>'1.0'!$A$27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'1.0'!$B$27:$K$27</c:f>
              <c:numCache>
                <c:formatCode>0.00</c:formatCode>
                <c:ptCount val="10"/>
                <c:pt idx="0">
                  <c:v>1.1315</c:v>
                </c:pt>
                <c:pt idx="1">
                  <c:v>0.86319999999999997</c:v>
                </c:pt>
                <c:pt idx="2">
                  <c:v>3.7124000000000001</c:v>
                </c:pt>
                <c:pt idx="3">
                  <c:v>3.3115999999999999</c:v>
                </c:pt>
                <c:pt idx="4">
                  <c:v>7.5532000000000004</c:v>
                </c:pt>
                <c:pt idx="5">
                  <c:v>5.3924000000000003</c:v>
                </c:pt>
                <c:pt idx="6">
                  <c:v>7.8544</c:v>
                </c:pt>
                <c:pt idx="7">
                  <c:v>5.2896000000000001</c:v>
                </c:pt>
                <c:pt idx="8">
                  <c:v>4.0236000000000001</c:v>
                </c:pt>
                <c:pt idx="9">
                  <c:v>5.1635999999999997</c:v>
                </c:pt>
              </c:numCache>
            </c:numRef>
          </c:val>
        </c:ser>
        <c:ser>
          <c:idx val="10"/>
          <c:order val="9"/>
          <c:tx>
            <c:strRef>
              <c:f>'1.0'!$A$28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'1.0'!$B$28:$K$28</c:f>
              <c:numCache>
                <c:formatCode>0.00</c:formatCode>
                <c:ptCount val="10"/>
                <c:pt idx="0">
                  <c:v>0.41810000000000003</c:v>
                </c:pt>
                <c:pt idx="1">
                  <c:v>0.46679999999999999</c:v>
                </c:pt>
                <c:pt idx="2">
                  <c:v>1.9932000000000001</c:v>
                </c:pt>
                <c:pt idx="3">
                  <c:v>2.8323999999999998</c:v>
                </c:pt>
                <c:pt idx="4">
                  <c:v>5.5167999999999999</c:v>
                </c:pt>
                <c:pt idx="5">
                  <c:v>1.7647999999999999</c:v>
                </c:pt>
                <c:pt idx="6">
                  <c:v>4.3243999999999998</c:v>
                </c:pt>
                <c:pt idx="7">
                  <c:v>5.0872000000000002</c:v>
                </c:pt>
                <c:pt idx="8">
                  <c:v>2.0352000000000001</c:v>
                </c:pt>
                <c:pt idx="9">
                  <c:v>4.3276000000000003</c:v>
                </c:pt>
              </c:numCache>
            </c:numRef>
          </c:val>
        </c:ser>
        <c:ser>
          <c:idx val="11"/>
          <c:order val="10"/>
          <c:tx>
            <c:strRef>
              <c:f>'1.0'!$A$29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'1.0'!$B$29:$K$29</c:f>
              <c:numCache>
                <c:formatCode>0.00</c:formatCode>
                <c:ptCount val="10"/>
                <c:pt idx="0">
                  <c:v>0.36259999999999998</c:v>
                </c:pt>
                <c:pt idx="1">
                  <c:v>0.32200000000000001</c:v>
                </c:pt>
                <c:pt idx="2">
                  <c:v>1.5795999999999999</c:v>
                </c:pt>
                <c:pt idx="3">
                  <c:v>2.3548</c:v>
                </c:pt>
                <c:pt idx="4">
                  <c:v>3.6520000000000001</c:v>
                </c:pt>
                <c:pt idx="5">
                  <c:v>1.3116000000000001</c:v>
                </c:pt>
                <c:pt idx="6">
                  <c:v>1.6644000000000001</c:v>
                </c:pt>
                <c:pt idx="7">
                  <c:v>3.2052</c:v>
                </c:pt>
                <c:pt idx="8">
                  <c:v>1.0851999999999999</c:v>
                </c:pt>
                <c:pt idx="9">
                  <c:v>2.7928000000000002</c:v>
                </c:pt>
              </c:numCache>
            </c:numRef>
          </c:val>
        </c:ser>
        <c:ser>
          <c:idx val="12"/>
          <c:order val="11"/>
          <c:tx>
            <c:strRef>
              <c:f>'1.0'!$A$30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'1.0'!$B$17:$K$17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'1.0'!$B$30:$K$30</c:f>
              <c:numCache>
                <c:formatCode>0.00</c:formatCode>
                <c:ptCount val="10"/>
                <c:pt idx="0">
                  <c:v>4.2030000000000003</c:v>
                </c:pt>
                <c:pt idx="1">
                  <c:v>0.28120000000000001</c:v>
                </c:pt>
                <c:pt idx="2">
                  <c:v>1.206</c:v>
                </c:pt>
                <c:pt idx="3">
                  <c:v>0.81840000000000002</c:v>
                </c:pt>
                <c:pt idx="4">
                  <c:v>1.4847999999999999</c:v>
                </c:pt>
                <c:pt idx="5">
                  <c:v>0.29360000000000003</c:v>
                </c:pt>
                <c:pt idx="6">
                  <c:v>1.3724000000000001</c:v>
                </c:pt>
                <c:pt idx="7">
                  <c:v>2.5044</c:v>
                </c:pt>
                <c:pt idx="8">
                  <c:v>1.726</c:v>
                </c:pt>
                <c:pt idx="9">
                  <c:v>0.92479999999999996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9352064"/>
        <c:axId val="458997056"/>
      </c:barChart>
      <c:catAx>
        <c:axId val="45935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8997056"/>
        <c:crosses val="autoZero"/>
        <c:auto val="1"/>
        <c:lblAlgn val="ctr"/>
        <c:lblOffset val="100"/>
        <c:noMultiLvlLbl val="0"/>
      </c:catAx>
      <c:valAx>
        <c:axId val="458997056"/>
        <c:scaling>
          <c:orientation val="minMax"/>
        </c:scaling>
        <c:delete val="0"/>
        <c:axPos val="l"/>
        <c:majorGridlines/>
        <c:title>
          <c:tx>
            <c:strRef>
              <c:f>'1.0'!$A$16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93520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'1.2'!$C$16</c:f>
          <c:strCache>
            <c:ptCount val="1"/>
            <c:pt idx="0">
              <c:v>Deelgebied 1.2</c:v>
            </c:pt>
          </c:strCache>
        </c:strRef>
      </c:tx>
      <c:layout>
        <c:manualLayout>
          <c:xMode val="edge"/>
          <c:yMode val="edge"/>
          <c:x val="0.78261779197105008"/>
          <c:y val="6.2701696750315394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1"/>
          <c:tx>
            <c:strRef>
              <c:f>'1.2'!$A$18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'1.2'!$B$18:$K$18</c:f>
              <c:numCache>
                <c:formatCode>0.00</c:formatCode>
                <c:ptCount val="10"/>
                <c:pt idx="0">
                  <c:v>0</c:v>
                </c:pt>
                <c:pt idx="1">
                  <c:v>2E-3</c:v>
                </c:pt>
                <c:pt idx="2">
                  <c:v>7.8391999999999999</c:v>
                </c:pt>
                <c:pt idx="3">
                  <c:v>8.6248000000000005</c:v>
                </c:pt>
                <c:pt idx="4">
                  <c:v>8.2691999999999997</c:v>
                </c:pt>
                <c:pt idx="5">
                  <c:v>7.3932000000000002</c:v>
                </c:pt>
                <c:pt idx="6">
                  <c:v>3.3932000000000002</c:v>
                </c:pt>
                <c:pt idx="7">
                  <c:v>6.3167999999999997</c:v>
                </c:pt>
                <c:pt idx="8">
                  <c:v>3.8380000000000001</c:v>
                </c:pt>
                <c:pt idx="9">
                  <c:v>4.6504000000000003</c:v>
                </c:pt>
              </c:numCache>
            </c:numRef>
          </c:val>
        </c:ser>
        <c:ser>
          <c:idx val="3"/>
          <c:order val="2"/>
          <c:tx>
            <c:strRef>
              <c:f>'1.2'!$A$19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'1.2'!$B$19:$K$19</c:f>
              <c:numCache>
                <c:formatCode>0.00</c:formatCode>
                <c:ptCount val="10"/>
                <c:pt idx="0">
                  <c:v>0</c:v>
                </c:pt>
                <c:pt idx="1">
                  <c:v>0.18559999999999999</c:v>
                </c:pt>
                <c:pt idx="2">
                  <c:v>1.1092</c:v>
                </c:pt>
                <c:pt idx="3">
                  <c:v>1.6060000000000001</c:v>
                </c:pt>
                <c:pt idx="4">
                  <c:v>1.988</c:v>
                </c:pt>
                <c:pt idx="5">
                  <c:v>1.6948000000000001</c:v>
                </c:pt>
                <c:pt idx="6">
                  <c:v>1.1536</c:v>
                </c:pt>
                <c:pt idx="7">
                  <c:v>2.2067999999999999</c:v>
                </c:pt>
                <c:pt idx="8">
                  <c:v>2.2795999999999998</c:v>
                </c:pt>
                <c:pt idx="9">
                  <c:v>1.6848000000000001</c:v>
                </c:pt>
              </c:numCache>
            </c:numRef>
          </c:val>
        </c:ser>
        <c:ser>
          <c:idx val="0"/>
          <c:order val="3"/>
          <c:tx>
            <c:strRef>
              <c:f>'1.2'!$A$20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'1.2'!$B$20:$K$20</c:f>
              <c:numCache>
                <c:formatCode>0.00</c:formatCode>
                <c:ptCount val="10"/>
                <c:pt idx="0">
                  <c:v>0</c:v>
                </c:pt>
                <c:pt idx="1">
                  <c:v>0.5504</c:v>
                </c:pt>
                <c:pt idx="2">
                  <c:v>1.1928000000000001</c:v>
                </c:pt>
                <c:pt idx="3">
                  <c:v>2.1524000000000001</c:v>
                </c:pt>
                <c:pt idx="4">
                  <c:v>1.6704000000000001</c:v>
                </c:pt>
                <c:pt idx="5">
                  <c:v>1.3672</c:v>
                </c:pt>
                <c:pt idx="6">
                  <c:v>1.2851999999999999</c:v>
                </c:pt>
                <c:pt idx="7">
                  <c:v>1.8475999999999999</c:v>
                </c:pt>
                <c:pt idx="8">
                  <c:v>2.4904000000000002</c:v>
                </c:pt>
                <c:pt idx="9">
                  <c:v>2.1644000000000001</c:v>
                </c:pt>
              </c:numCache>
            </c:numRef>
          </c:val>
        </c:ser>
        <c:ser>
          <c:idx val="1"/>
          <c:order val="4"/>
          <c:tx>
            <c:strRef>
              <c:f>'1.2'!$A$21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'1.2'!$B$21:$K$21</c:f>
              <c:numCache>
                <c:formatCode>0.00</c:formatCode>
                <c:ptCount val="10"/>
                <c:pt idx="0">
                  <c:v>0</c:v>
                </c:pt>
                <c:pt idx="1">
                  <c:v>3.2507999999999999</c:v>
                </c:pt>
                <c:pt idx="2">
                  <c:v>0.98280000000000001</c:v>
                </c:pt>
                <c:pt idx="3">
                  <c:v>2.2383999999999999</c:v>
                </c:pt>
                <c:pt idx="4">
                  <c:v>1.7192000000000001</c:v>
                </c:pt>
                <c:pt idx="5">
                  <c:v>1.4432</c:v>
                </c:pt>
                <c:pt idx="6">
                  <c:v>1.5955999999999999</c:v>
                </c:pt>
                <c:pt idx="7">
                  <c:v>3.0316000000000001</c:v>
                </c:pt>
                <c:pt idx="8">
                  <c:v>3.9483999999999999</c:v>
                </c:pt>
                <c:pt idx="9">
                  <c:v>1.8492</c:v>
                </c:pt>
              </c:numCache>
            </c:numRef>
          </c:val>
        </c:ser>
        <c:ser>
          <c:idx val="4"/>
          <c:order val="5"/>
          <c:tx>
            <c:strRef>
              <c:f>'1.2'!$A$22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'1.2'!$B$22:$K$22</c:f>
              <c:numCache>
                <c:formatCode>0.00</c:formatCode>
                <c:ptCount val="10"/>
                <c:pt idx="0">
                  <c:v>0</c:v>
                </c:pt>
                <c:pt idx="1">
                  <c:v>5.3520000000000003</c:v>
                </c:pt>
                <c:pt idx="2">
                  <c:v>21.745200000000001</c:v>
                </c:pt>
                <c:pt idx="3">
                  <c:v>14.375999999999999</c:v>
                </c:pt>
                <c:pt idx="4">
                  <c:v>13.287599999999999</c:v>
                </c:pt>
                <c:pt idx="5">
                  <c:v>10.1236</c:v>
                </c:pt>
                <c:pt idx="6">
                  <c:v>2.1840000000000002</c:v>
                </c:pt>
                <c:pt idx="7">
                  <c:v>12.6496</c:v>
                </c:pt>
                <c:pt idx="8">
                  <c:v>5.2084000000000001</c:v>
                </c:pt>
                <c:pt idx="9">
                  <c:v>3.8359999999999999</c:v>
                </c:pt>
              </c:numCache>
            </c:numRef>
          </c:val>
        </c:ser>
        <c:ser>
          <c:idx val="5"/>
          <c:order val="6"/>
          <c:tx>
            <c:strRef>
              <c:f>'1.2'!$A$23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'1.2'!$B$23:$K$23</c:f>
              <c:numCache>
                <c:formatCode>0.00</c:formatCode>
                <c:ptCount val="10"/>
                <c:pt idx="0">
                  <c:v>0</c:v>
                </c:pt>
                <c:pt idx="1">
                  <c:v>0.81920000000000004</c:v>
                </c:pt>
                <c:pt idx="2">
                  <c:v>30.1432</c:v>
                </c:pt>
                <c:pt idx="3">
                  <c:v>31.378</c:v>
                </c:pt>
                <c:pt idx="4">
                  <c:v>18.4772</c:v>
                </c:pt>
                <c:pt idx="5">
                  <c:v>21.744399999999999</c:v>
                </c:pt>
                <c:pt idx="6">
                  <c:v>6.0507999999999997</c:v>
                </c:pt>
                <c:pt idx="7">
                  <c:v>17.761199999999999</c:v>
                </c:pt>
                <c:pt idx="8">
                  <c:v>8.6132000000000009</c:v>
                </c:pt>
                <c:pt idx="9">
                  <c:v>26.042400000000001</c:v>
                </c:pt>
              </c:numCache>
            </c:numRef>
          </c:val>
        </c:ser>
        <c:ser>
          <c:idx val="6"/>
          <c:order val="7"/>
          <c:tx>
            <c:strRef>
              <c:f>'1.2'!$A$24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'1.2'!$B$24:$K$24</c:f>
              <c:numCache>
                <c:formatCode>0.00</c:formatCode>
                <c:ptCount val="10"/>
                <c:pt idx="0">
                  <c:v>0</c:v>
                </c:pt>
                <c:pt idx="1">
                  <c:v>0.4496</c:v>
                </c:pt>
                <c:pt idx="2">
                  <c:v>20.9148</c:v>
                </c:pt>
                <c:pt idx="3">
                  <c:v>14.6408</c:v>
                </c:pt>
                <c:pt idx="4">
                  <c:v>21.226400000000002</c:v>
                </c:pt>
                <c:pt idx="5">
                  <c:v>19.948</c:v>
                </c:pt>
                <c:pt idx="6">
                  <c:v>26.9712</c:v>
                </c:pt>
                <c:pt idx="7">
                  <c:v>14.715199999999999</c:v>
                </c:pt>
                <c:pt idx="8">
                  <c:v>31.1448</c:v>
                </c:pt>
                <c:pt idx="9">
                  <c:v>22.759599999999999</c:v>
                </c:pt>
              </c:numCache>
            </c:numRef>
          </c:val>
        </c:ser>
        <c:ser>
          <c:idx val="7"/>
          <c:order val="8"/>
          <c:tx>
            <c:strRef>
              <c:f>'1.2'!$A$25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'1.2'!$B$25:$K$25</c:f>
              <c:numCache>
                <c:formatCode>0.00</c:formatCode>
                <c:ptCount val="10"/>
                <c:pt idx="0">
                  <c:v>0</c:v>
                </c:pt>
                <c:pt idx="1">
                  <c:v>0.4128</c:v>
                </c:pt>
                <c:pt idx="2">
                  <c:v>6.9340000000000002</c:v>
                </c:pt>
                <c:pt idx="3">
                  <c:v>7.0179999999999998</c:v>
                </c:pt>
                <c:pt idx="4">
                  <c:v>9.0492000000000008</c:v>
                </c:pt>
                <c:pt idx="5">
                  <c:v>8.6883999999999997</c:v>
                </c:pt>
                <c:pt idx="6">
                  <c:v>24.252400000000002</c:v>
                </c:pt>
                <c:pt idx="7">
                  <c:v>5.59</c:v>
                </c:pt>
                <c:pt idx="8">
                  <c:v>8.8680000000000003</c:v>
                </c:pt>
                <c:pt idx="9">
                  <c:v>2.6983999999999999</c:v>
                </c:pt>
              </c:numCache>
            </c:numRef>
          </c:val>
        </c:ser>
        <c:ser>
          <c:idx val="8"/>
          <c:order val="9"/>
          <c:tx>
            <c:strRef>
              <c:f>'1.2'!$A$26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'1.2'!$B$26:$K$26</c:f>
              <c:numCache>
                <c:formatCode>0.00</c:formatCode>
                <c:ptCount val="10"/>
                <c:pt idx="0">
                  <c:v>0</c:v>
                </c:pt>
                <c:pt idx="1">
                  <c:v>0.68359999999999999</c:v>
                </c:pt>
                <c:pt idx="2">
                  <c:v>3.6536</c:v>
                </c:pt>
                <c:pt idx="3">
                  <c:v>6.1311999999999998</c:v>
                </c:pt>
                <c:pt idx="4">
                  <c:v>6.8635999999999999</c:v>
                </c:pt>
                <c:pt idx="5">
                  <c:v>6.1048</c:v>
                </c:pt>
                <c:pt idx="6">
                  <c:v>5.3352000000000004</c:v>
                </c:pt>
                <c:pt idx="7">
                  <c:v>7.7324000000000002</c:v>
                </c:pt>
                <c:pt idx="8">
                  <c:v>5.1539999999999999</c:v>
                </c:pt>
                <c:pt idx="9">
                  <c:v>3.3744000000000001</c:v>
                </c:pt>
              </c:numCache>
            </c:numRef>
          </c:val>
        </c:ser>
        <c:ser>
          <c:idx val="9"/>
          <c:order val="10"/>
          <c:tx>
            <c:strRef>
              <c:f>'1.2'!$A$27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'1.2'!$B$27:$K$27</c:f>
              <c:numCache>
                <c:formatCode>0.00</c:formatCode>
                <c:ptCount val="10"/>
                <c:pt idx="0">
                  <c:v>0</c:v>
                </c:pt>
                <c:pt idx="1">
                  <c:v>1.2464</c:v>
                </c:pt>
                <c:pt idx="2">
                  <c:v>0.9224</c:v>
                </c:pt>
                <c:pt idx="3">
                  <c:v>2.1436000000000002</c:v>
                </c:pt>
                <c:pt idx="4">
                  <c:v>1.82</c:v>
                </c:pt>
                <c:pt idx="5">
                  <c:v>1.0344</c:v>
                </c:pt>
                <c:pt idx="6">
                  <c:v>2.2648000000000001</c:v>
                </c:pt>
                <c:pt idx="7">
                  <c:v>2.746</c:v>
                </c:pt>
                <c:pt idx="8">
                  <c:v>2.6616</c:v>
                </c:pt>
                <c:pt idx="9">
                  <c:v>2.1516000000000002</c:v>
                </c:pt>
              </c:numCache>
            </c:numRef>
          </c:val>
        </c:ser>
        <c:ser>
          <c:idx val="10"/>
          <c:order val="11"/>
          <c:tx>
            <c:strRef>
              <c:f>'1.2'!$A$28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'1.2'!$B$28:$K$28</c:f>
              <c:numCache>
                <c:formatCode>0.00</c:formatCode>
                <c:ptCount val="10"/>
                <c:pt idx="0">
                  <c:v>0</c:v>
                </c:pt>
                <c:pt idx="1">
                  <c:v>1.3420000000000001</c:v>
                </c:pt>
                <c:pt idx="2">
                  <c:v>0.16</c:v>
                </c:pt>
                <c:pt idx="3">
                  <c:v>0.22919999999999999</c:v>
                </c:pt>
                <c:pt idx="4">
                  <c:v>0.2172</c:v>
                </c:pt>
                <c:pt idx="5">
                  <c:v>0.26279999999999998</c:v>
                </c:pt>
                <c:pt idx="6">
                  <c:v>1.1664000000000001</c:v>
                </c:pt>
                <c:pt idx="7">
                  <c:v>0.99439999999999995</c:v>
                </c:pt>
                <c:pt idx="8">
                  <c:v>0.42120000000000002</c:v>
                </c:pt>
                <c:pt idx="9">
                  <c:v>0.4456</c:v>
                </c:pt>
              </c:numCache>
            </c:numRef>
          </c:val>
        </c:ser>
        <c:ser>
          <c:idx val="11"/>
          <c:order val="12"/>
          <c:tx>
            <c:strRef>
              <c:f>'1.2'!$A$29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'1.2'!$B$29:$K$29</c:f>
              <c:numCache>
                <c:formatCode>0.00</c:formatCode>
                <c:ptCount val="10"/>
                <c:pt idx="0">
                  <c:v>0</c:v>
                </c:pt>
                <c:pt idx="1">
                  <c:v>1.1459999999999999</c:v>
                </c:pt>
                <c:pt idx="2">
                  <c:v>0.06</c:v>
                </c:pt>
                <c:pt idx="3">
                  <c:v>2.4799999999999999E-2</c:v>
                </c:pt>
                <c:pt idx="4">
                  <c:v>1.1999999999999999E-3</c:v>
                </c:pt>
                <c:pt idx="5">
                  <c:v>2.76E-2</c:v>
                </c:pt>
                <c:pt idx="6">
                  <c:v>0.28799999999999998</c:v>
                </c:pt>
                <c:pt idx="7">
                  <c:v>0.26679999999999998</c:v>
                </c:pt>
                <c:pt idx="8">
                  <c:v>4.7600000000000003E-2</c:v>
                </c:pt>
                <c:pt idx="9">
                  <c:v>5.16E-2</c:v>
                </c:pt>
              </c:numCache>
            </c:numRef>
          </c:val>
        </c:ser>
        <c:ser>
          <c:idx val="12"/>
          <c:order val="13"/>
          <c:tx>
            <c:strRef>
              <c:f>'1.2'!$A$30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'1.2'!$B$30:$K$30</c:f>
              <c:numCache>
                <c:formatCode>0.00</c:formatCode>
                <c:ptCount val="10"/>
                <c:pt idx="0">
                  <c:v>14.907299999999999</c:v>
                </c:pt>
                <c:pt idx="1">
                  <c:v>8.8691999999999993</c:v>
                </c:pt>
                <c:pt idx="2">
                  <c:v>8.0000000000000002E-3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0.18959999999999999</c:v>
                </c:pt>
                <c:pt idx="7">
                  <c:v>4.6399999999999997E-2</c:v>
                </c:pt>
                <c:pt idx="8">
                  <c:v>4.4000000000000003E-3</c:v>
                </c:pt>
                <c:pt idx="9">
                  <c:v>6.7999999999999996E-3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827648"/>
        <c:axId val="448521344"/>
      </c:barChart>
      <c:lineChart>
        <c:grouping val="standard"/>
        <c:varyColors val="0"/>
        <c:ser>
          <c:idx val="13"/>
          <c:order val="0"/>
          <c:tx>
            <c:strRef>
              <c:f>'1.2'!$A$31</c:f>
              <c:strCache>
                <c:ptCount val="1"/>
                <c:pt idx="0">
                  <c:v>gemiddelde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'1.2'!$B$31:$K$31</c:f>
              <c:numCache>
                <c:formatCode>0.00</c:formatCode>
                <c:ptCount val="10"/>
                <c:pt idx="1">
                  <c:v>0.89448043958599999</c:v>
                </c:pt>
                <c:pt idx="2">
                  <c:v>-0.21753683168400001</c:v>
                </c:pt>
                <c:pt idx="3">
                  <c:v>-0.24775275601999999</c:v>
                </c:pt>
                <c:pt idx="4">
                  <c:v>-0.226027763238</c:v>
                </c:pt>
                <c:pt idx="5">
                  <c:v>-0.212415029798</c:v>
                </c:pt>
                <c:pt idx="6">
                  <c:v>-4.8256876818599997E-2</c:v>
                </c:pt>
                <c:pt idx="7">
                  <c:v>-0.186759641601</c:v>
                </c:pt>
                <c:pt idx="8">
                  <c:v>-0.123288141278</c:v>
                </c:pt>
                <c:pt idx="9">
                  <c:v>-0.150963446694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826624"/>
        <c:axId val="448521920"/>
      </c:lineChart>
      <c:catAx>
        <c:axId val="45282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8521344"/>
        <c:crosses val="autoZero"/>
        <c:auto val="1"/>
        <c:lblAlgn val="ctr"/>
        <c:lblOffset val="100"/>
        <c:noMultiLvlLbl val="0"/>
      </c:catAx>
      <c:valAx>
        <c:axId val="448521344"/>
        <c:scaling>
          <c:orientation val="minMax"/>
        </c:scaling>
        <c:delete val="0"/>
        <c:axPos val="l"/>
        <c:majorGridlines/>
        <c:title>
          <c:tx>
            <c:strRef>
              <c:f>'1.2'!$A$16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2827648"/>
        <c:crosses val="autoZero"/>
        <c:crossBetween val="between"/>
      </c:valAx>
      <c:valAx>
        <c:axId val="44852192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gemiddelde hoogteverandering deelgebied (m)</a:t>
                </a:r>
                <a:endParaRPr lang="nl-NL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52826624"/>
        <c:crosses val="max"/>
        <c:crossBetween val="between"/>
      </c:valAx>
      <c:catAx>
        <c:axId val="452826624"/>
        <c:scaling>
          <c:orientation val="minMax"/>
        </c:scaling>
        <c:delete val="1"/>
        <c:axPos val="b"/>
        <c:majorTickMark val="out"/>
        <c:minorTickMark val="none"/>
        <c:tickLblPos val="nextTo"/>
        <c:crossAx val="44852192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'1.1'!$C$16</c:f>
          <c:strCache>
            <c:ptCount val="1"/>
            <c:pt idx="0">
              <c:v>Deelgebied 1.1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'1.1'!$A$18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'1.1'!$B$18:$K$18</c:f>
              <c:numCache>
                <c:formatCode>0.00</c:formatCode>
                <c:ptCount val="10"/>
                <c:pt idx="0">
                  <c:v>0</c:v>
                </c:pt>
                <c:pt idx="1">
                  <c:v>3.0251999999999999</c:v>
                </c:pt>
                <c:pt idx="2">
                  <c:v>4.0107999999999997</c:v>
                </c:pt>
                <c:pt idx="3">
                  <c:v>4.3940000000000001</c:v>
                </c:pt>
                <c:pt idx="4">
                  <c:v>2.4091999999999998</c:v>
                </c:pt>
                <c:pt idx="5">
                  <c:v>2.8283999999999998</c:v>
                </c:pt>
                <c:pt idx="6">
                  <c:v>0.67559999999999998</c:v>
                </c:pt>
                <c:pt idx="7">
                  <c:v>1.3076000000000001</c:v>
                </c:pt>
                <c:pt idx="8">
                  <c:v>0.95199999999999996</c:v>
                </c:pt>
                <c:pt idx="9">
                  <c:v>1.1604000000000001</c:v>
                </c:pt>
              </c:numCache>
            </c:numRef>
          </c:val>
        </c:ser>
        <c:ser>
          <c:idx val="3"/>
          <c:order val="1"/>
          <c:tx>
            <c:strRef>
              <c:f>'1.1'!$A$19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'1.1'!$B$19:$K$19</c:f>
              <c:numCache>
                <c:formatCode>0.00</c:formatCode>
                <c:ptCount val="10"/>
                <c:pt idx="0">
                  <c:v>0</c:v>
                </c:pt>
                <c:pt idx="1">
                  <c:v>0.73160000000000003</c:v>
                </c:pt>
                <c:pt idx="2">
                  <c:v>1.1335999999999999</c:v>
                </c:pt>
                <c:pt idx="3">
                  <c:v>0.79559999999999997</c:v>
                </c:pt>
                <c:pt idx="4">
                  <c:v>0.53759999999999997</c:v>
                </c:pt>
                <c:pt idx="5">
                  <c:v>3.202</c:v>
                </c:pt>
                <c:pt idx="6">
                  <c:v>0.87680000000000002</c:v>
                </c:pt>
                <c:pt idx="7">
                  <c:v>0.82240000000000002</c:v>
                </c:pt>
                <c:pt idx="8">
                  <c:v>0.4108</c:v>
                </c:pt>
                <c:pt idx="9">
                  <c:v>0.36320000000000002</c:v>
                </c:pt>
              </c:numCache>
            </c:numRef>
          </c:val>
        </c:ser>
        <c:ser>
          <c:idx val="0"/>
          <c:order val="2"/>
          <c:tx>
            <c:strRef>
              <c:f>'1.1'!$A$20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'1.1'!$B$20:$K$20</c:f>
              <c:numCache>
                <c:formatCode>0.00</c:formatCode>
                <c:ptCount val="10"/>
                <c:pt idx="0">
                  <c:v>0</c:v>
                </c:pt>
                <c:pt idx="1">
                  <c:v>1.3064</c:v>
                </c:pt>
                <c:pt idx="2">
                  <c:v>2.2067999999999999</c:v>
                </c:pt>
                <c:pt idx="3">
                  <c:v>1.6628000000000001</c:v>
                </c:pt>
                <c:pt idx="4">
                  <c:v>0.63160000000000005</c:v>
                </c:pt>
                <c:pt idx="5">
                  <c:v>2.6055999999999999</c:v>
                </c:pt>
                <c:pt idx="6">
                  <c:v>1.1335999999999999</c:v>
                </c:pt>
                <c:pt idx="7">
                  <c:v>1.1395999999999999</c:v>
                </c:pt>
                <c:pt idx="8">
                  <c:v>0.92959999999999998</c:v>
                </c:pt>
                <c:pt idx="9">
                  <c:v>0.64359999999999995</c:v>
                </c:pt>
              </c:numCache>
            </c:numRef>
          </c:val>
        </c:ser>
        <c:ser>
          <c:idx val="1"/>
          <c:order val="3"/>
          <c:tx>
            <c:strRef>
              <c:f>'1.1'!$A$21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'1.1'!$B$21:$K$21</c:f>
              <c:numCache>
                <c:formatCode>0.00</c:formatCode>
                <c:ptCount val="10"/>
                <c:pt idx="0">
                  <c:v>0</c:v>
                </c:pt>
                <c:pt idx="1">
                  <c:v>2.4196</c:v>
                </c:pt>
                <c:pt idx="2">
                  <c:v>2.9563999999999999</c:v>
                </c:pt>
                <c:pt idx="3">
                  <c:v>4.0811999999999999</c:v>
                </c:pt>
                <c:pt idx="4">
                  <c:v>2.0356000000000001</c:v>
                </c:pt>
                <c:pt idx="5">
                  <c:v>2.9796</c:v>
                </c:pt>
                <c:pt idx="6">
                  <c:v>1.6496</c:v>
                </c:pt>
                <c:pt idx="7">
                  <c:v>2.1991999999999998</c:v>
                </c:pt>
                <c:pt idx="8">
                  <c:v>2.3559999999999999</c:v>
                </c:pt>
                <c:pt idx="9">
                  <c:v>2.9119999999999999</c:v>
                </c:pt>
              </c:numCache>
            </c:numRef>
          </c:val>
        </c:ser>
        <c:ser>
          <c:idx val="4"/>
          <c:order val="4"/>
          <c:tx>
            <c:strRef>
              <c:f>'1.1'!$A$22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'1.1'!$B$22:$K$22</c:f>
              <c:numCache>
                <c:formatCode>0.00</c:formatCode>
                <c:ptCount val="10"/>
                <c:pt idx="0">
                  <c:v>0</c:v>
                </c:pt>
                <c:pt idx="1">
                  <c:v>4.0136000000000003</c:v>
                </c:pt>
                <c:pt idx="2">
                  <c:v>9.3767999999999994</c:v>
                </c:pt>
                <c:pt idx="3">
                  <c:v>8.8780000000000001</c:v>
                </c:pt>
                <c:pt idx="4">
                  <c:v>5.4143999999999997</c:v>
                </c:pt>
                <c:pt idx="5">
                  <c:v>5.2064000000000004</c:v>
                </c:pt>
                <c:pt idx="6">
                  <c:v>2.2124000000000001</c:v>
                </c:pt>
                <c:pt idx="7">
                  <c:v>5.7451999999999996</c:v>
                </c:pt>
                <c:pt idx="8">
                  <c:v>4.3639999999999999</c:v>
                </c:pt>
                <c:pt idx="9">
                  <c:v>5.3992000000000004</c:v>
                </c:pt>
              </c:numCache>
            </c:numRef>
          </c:val>
        </c:ser>
        <c:ser>
          <c:idx val="5"/>
          <c:order val="5"/>
          <c:tx>
            <c:strRef>
              <c:f>'1.1'!$A$23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'1.1'!$B$23:$K$23</c:f>
              <c:numCache>
                <c:formatCode>0.00</c:formatCode>
                <c:ptCount val="10"/>
                <c:pt idx="0">
                  <c:v>0</c:v>
                </c:pt>
                <c:pt idx="1">
                  <c:v>1.6716</c:v>
                </c:pt>
                <c:pt idx="2">
                  <c:v>8.9271999999999991</c:v>
                </c:pt>
                <c:pt idx="3">
                  <c:v>9.2891999999999992</c:v>
                </c:pt>
                <c:pt idx="4">
                  <c:v>6.35</c:v>
                </c:pt>
                <c:pt idx="5">
                  <c:v>7.4912000000000001</c:v>
                </c:pt>
                <c:pt idx="6">
                  <c:v>2.9108000000000001</c:v>
                </c:pt>
                <c:pt idx="7">
                  <c:v>6.6264000000000003</c:v>
                </c:pt>
                <c:pt idx="8">
                  <c:v>4.67</c:v>
                </c:pt>
                <c:pt idx="9">
                  <c:v>10.3444</c:v>
                </c:pt>
              </c:numCache>
            </c:numRef>
          </c:val>
        </c:ser>
        <c:ser>
          <c:idx val="7"/>
          <c:order val="6"/>
          <c:tx>
            <c:strRef>
              <c:f>'1.1'!$A$25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'1.1'!$B$25:$K$25</c:f>
              <c:numCache>
                <c:formatCode>0.00</c:formatCode>
                <c:ptCount val="10"/>
                <c:pt idx="0">
                  <c:v>0</c:v>
                </c:pt>
                <c:pt idx="1">
                  <c:v>0.63680000000000003</c:v>
                </c:pt>
                <c:pt idx="2">
                  <c:v>3.1044</c:v>
                </c:pt>
                <c:pt idx="3">
                  <c:v>3.1368</c:v>
                </c:pt>
                <c:pt idx="4">
                  <c:v>4.3596000000000004</c:v>
                </c:pt>
                <c:pt idx="5">
                  <c:v>5.5888</c:v>
                </c:pt>
                <c:pt idx="6">
                  <c:v>12.3452</c:v>
                </c:pt>
                <c:pt idx="7">
                  <c:v>5.0940000000000003</c:v>
                </c:pt>
                <c:pt idx="8">
                  <c:v>6.6256000000000004</c:v>
                </c:pt>
                <c:pt idx="9">
                  <c:v>4.0175999999999998</c:v>
                </c:pt>
              </c:numCache>
            </c:numRef>
          </c:val>
        </c:ser>
        <c:ser>
          <c:idx val="8"/>
          <c:order val="7"/>
          <c:tx>
            <c:strRef>
              <c:f>'1.1'!$A$26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'1.1'!$B$26:$K$26</c:f>
              <c:numCache>
                <c:formatCode>0.00</c:formatCode>
                <c:ptCount val="10"/>
                <c:pt idx="0">
                  <c:v>0</c:v>
                </c:pt>
                <c:pt idx="1">
                  <c:v>1.1212</c:v>
                </c:pt>
                <c:pt idx="2">
                  <c:v>2.3668</c:v>
                </c:pt>
                <c:pt idx="3">
                  <c:v>4.6124000000000001</c:v>
                </c:pt>
                <c:pt idx="4">
                  <c:v>9.6379999999999999</c:v>
                </c:pt>
                <c:pt idx="5">
                  <c:v>5.7283999999999997</c:v>
                </c:pt>
                <c:pt idx="6">
                  <c:v>8.7111999999999998</c:v>
                </c:pt>
                <c:pt idx="7">
                  <c:v>7.1180000000000003</c:v>
                </c:pt>
                <c:pt idx="8">
                  <c:v>9.6379999999999999</c:v>
                </c:pt>
                <c:pt idx="9">
                  <c:v>3.5196000000000001</c:v>
                </c:pt>
              </c:numCache>
            </c:numRef>
          </c:val>
        </c:ser>
        <c:ser>
          <c:idx val="9"/>
          <c:order val="8"/>
          <c:tx>
            <c:strRef>
              <c:f>'1.1'!$A$27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'1.1'!$B$27:$K$27</c:f>
              <c:numCache>
                <c:formatCode>0.00</c:formatCode>
                <c:ptCount val="10"/>
                <c:pt idx="0">
                  <c:v>0</c:v>
                </c:pt>
                <c:pt idx="1">
                  <c:v>1.7103999999999999</c:v>
                </c:pt>
                <c:pt idx="2">
                  <c:v>2.5988000000000002</c:v>
                </c:pt>
                <c:pt idx="3">
                  <c:v>5.0316000000000001</c:v>
                </c:pt>
                <c:pt idx="4">
                  <c:v>6.4644000000000004</c:v>
                </c:pt>
                <c:pt idx="5">
                  <c:v>3.2976000000000001</c:v>
                </c:pt>
                <c:pt idx="6">
                  <c:v>4.3996000000000004</c:v>
                </c:pt>
                <c:pt idx="7">
                  <c:v>5.0339999999999998</c:v>
                </c:pt>
                <c:pt idx="8">
                  <c:v>5.4816000000000003</c:v>
                </c:pt>
                <c:pt idx="9">
                  <c:v>4.7008000000000001</c:v>
                </c:pt>
              </c:numCache>
            </c:numRef>
          </c:val>
        </c:ser>
        <c:ser>
          <c:idx val="10"/>
          <c:order val="9"/>
          <c:tx>
            <c:strRef>
              <c:f>'1.1'!$A$28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'1.1'!$B$28:$K$28</c:f>
              <c:numCache>
                <c:formatCode>0.00</c:formatCode>
                <c:ptCount val="10"/>
                <c:pt idx="0">
                  <c:v>0</c:v>
                </c:pt>
                <c:pt idx="1">
                  <c:v>1.3031999999999999</c:v>
                </c:pt>
                <c:pt idx="2">
                  <c:v>2.6019999999999999</c:v>
                </c:pt>
                <c:pt idx="3">
                  <c:v>2.9811999999999999</c:v>
                </c:pt>
                <c:pt idx="4">
                  <c:v>2.2351999999999999</c:v>
                </c:pt>
                <c:pt idx="5">
                  <c:v>0.97</c:v>
                </c:pt>
                <c:pt idx="6">
                  <c:v>2.3144</c:v>
                </c:pt>
                <c:pt idx="7">
                  <c:v>2.5564</c:v>
                </c:pt>
                <c:pt idx="8">
                  <c:v>1.4084000000000001</c:v>
                </c:pt>
                <c:pt idx="9">
                  <c:v>2.04</c:v>
                </c:pt>
              </c:numCache>
            </c:numRef>
          </c:val>
        </c:ser>
        <c:ser>
          <c:idx val="11"/>
          <c:order val="10"/>
          <c:tx>
            <c:strRef>
              <c:f>'1.1'!$A$29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'1.1'!$B$29:$K$29</c:f>
              <c:numCache>
                <c:formatCode>0.00</c:formatCode>
                <c:ptCount val="10"/>
                <c:pt idx="0">
                  <c:v>0</c:v>
                </c:pt>
                <c:pt idx="1">
                  <c:v>1.0464</c:v>
                </c:pt>
                <c:pt idx="2">
                  <c:v>2.6179999999999999</c:v>
                </c:pt>
                <c:pt idx="3">
                  <c:v>1.3164</c:v>
                </c:pt>
                <c:pt idx="4">
                  <c:v>0.39839999999999998</c:v>
                </c:pt>
                <c:pt idx="5">
                  <c:v>0.316</c:v>
                </c:pt>
                <c:pt idx="6">
                  <c:v>1.6604000000000001</c:v>
                </c:pt>
                <c:pt idx="7">
                  <c:v>0.88039999999999996</c:v>
                </c:pt>
                <c:pt idx="8">
                  <c:v>0.22439999999999999</c:v>
                </c:pt>
                <c:pt idx="9">
                  <c:v>0.35120000000000001</c:v>
                </c:pt>
              </c:numCache>
            </c:numRef>
          </c:val>
        </c:ser>
        <c:ser>
          <c:idx val="12"/>
          <c:order val="11"/>
          <c:tx>
            <c:strRef>
              <c:f>'1.1'!$A$30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'1.1'!$B$17:$K$17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'1.1'!$B$30:$K$30</c:f>
              <c:numCache>
                <c:formatCode>0.00</c:formatCode>
                <c:ptCount val="10"/>
                <c:pt idx="0">
                  <c:v>9.2441999999999993</c:v>
                </c:pt>
                <c:pt idx="1">
                  <c:v>0.84640000000000004</c:v>
                </c:pt>
                <c:pt idx="2">
                  <c:v>1.3748</c:v>
                </c:pt>
                <c:pt idx="3">
                  <c:v>0.52239999999999998</c:v>
                </c:pt>
                <c:pt idx="4">
                  <c:v>0.1096</c:v>
                </c:pt>
                <c:pt idx="5">
                  <c:v>0.1128</c:v>
                </c:pt>
                <c:pt idx="6">
                  <c:v>1.4964</c:v>
                </c:pt>
                <c:pt idx="7">
                  <c:v>0.65559999999999996</c:v>
                </c:pt>
                <c:pt idx="8">
                  <c:v>5.0799999999999998E-2</c:v>
                </c:pt>
                <c:pt idx="9">
                  <c:v>7.4800000000000005E-2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9353088"/>
        <c:axId val="456887104"/>
      </c:barChart>
      <c:catAx>
        <c:axId val="45935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6887104"/>
        <c:crosses val="autoZero"/>
        <c:auto val="1"/>
        <c:lblAlgn val="ctr"/>
        <c:lblOffset val="100"/>
        <c:noMultiLvlLbl val="0"/>
      </c:catAx>
      <c:valAx>
        <c:axId val="456887104"/>
        <c:scaling>
          <c:orientation val="minMax"/>
        </c:scaling>
        <c:delete val="0"/>
        <c:axPos val="l"/>
        <c:majorGridlines/>
        <c:title>
          <c:tx>
            <c:strRef>
              <c:f>'1.1'!$A$16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93530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'1.2'!$C$16</c:f>
          <c:strCache>
            <c:ptCount val="1"/>
            <c:pt idx="0">
              <c:v>Deelgebied 1.2</c:v>
            </c:pt>
          </c:strCache>
        </c:strRef>
      </c:tx>
      <c:layout>
        <c:manualLayout>
          <c:xMode val="edge"/>
          <c:yMode val="edge"/>
          <c:x val="7.8111428021961651E-2"/>
          <c:y val="5.1636691441436205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'1.2'!$A$18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'1.2'!$B$18:$K$18</c:f>
              <c:numCache>
                <c:formatCode>0.00</c:formatCode>
                <c:ptCount val="10"/>
                <c:pt idx="0">
                  <c:v>0</c:v>
                </c:pt>
                <c:pt idx="1">
                  <c:v>2E-3</c:v>
                </c:pt>
                <c:pt idx="2">
                  <c:v>7.8391999999999999</c:v>
                </c:pt>
                <c:pt idx="3">
                  <c:v>8.6248000000000005</c:v>
                </c:pt>
                <c:pt idx="4">
                  <c:v>8.2691999999999997</c:v>
                </c:pt>
                <c:pt idx="5">
                  <c:v>7.3932000000000002</c:v>
                </c:pt>
                <c:pt idx="6">
                  <c:v>3.3932000000000002</c:v>
                </c:pt>
                <c:pt idx="7">
                  <c:v>6.3167999999999997</c:v>
                </c:pt>
                <c:pt idx="8">
                  <c:v>3.8380000000000001</c:v>
                </c:pt>
                <c:pt idx="9">
                  <c:v>4.6504000000000003</c:v>
                </c:pt>
              </c:numCache>
            </c:numRef>
          </c:val>
        </c:ser>
        <c:ser>
          <c:idx val="3"/>
          <c:order val="1"/>
          <c:tx>
            <c:strRef>
              <c:f>'1.2'!$A$19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'1.2'!$B$19:$K$19</c:f>
              <c:numCache>
                <c:formatCode>0.00</c:formatCode>
                <c:ptCount val="10"/>
                <c:pt idx="0">
                  <c:v>0</c:v>
                </c:pt>
                <c:pt idx="1">
                  <c:v>0.18559999999999999</c:v>
                </c:pt>
                <c:pt idx="2">
                  <c:v>1.1092</c:v>
                </c:pt>
                <c:pt idx="3">
                  <c:v>1.6060000000000001</c:v>
                </c:pt>
                <c:pt idx="4">
                  <c:v>1.988</c:v>
                </c:pt>
                <c:pt idx="5">
                  <c:v>1.6948000000000001</c:v>
                </c:pt>
                <c:pt idx="6">
                  <c:v>1.1536</c:v>
                </c:pt>
                <c:pt idx="7">
                  <c:v>2.2067999999999999</c:v>
                </c:pt>
                <c:pt idx="8">
                  <c:v>2.2795999999999998</c:v>
                </c:pt>
                <c:pt idx="9">
                  <c:v>1.6848000000000001</c:v>
                </c:pt>
              </c:numCache>
            </c:numRef>
          </c:val>
        </c:ser>
        <c:ser>
          <c:idx val="0"/>
          <c:order val="2"/>
          <c:tx>
            <c:strRef>
              <c:f>'1.2'!$A$20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'1.2'!$B$20:$K$20</c:f>
              <c:numCache>
                <c:formatCode>0.00</c:formatCode>
                <c:ptCount val="10"/>
                <c:pt idx="0">
                  <c:v>0</c:v>
                </c:pt>
                <c:pt idx="1">
                  <c:v>0.5504</c:v>
                </c:pt>
                <c:pt idx="2">
                  <c:v>1.1928000000000001</c:v>
                </c:pt>
                <c:pt idx="3">
                  <c:v>2.1524000000000001</c:v>
                </c:pt>
                <c:pt idx="4">
                  <c:v>1.6704000000000001</c:v>
                </c:pt>
                <c:pt idx="5">
                  <c:v>1.3672</c:v>
                </c:pt>
                <c:pt idx="6">
                  <c:v>1.2851999999999999</c:v>
                </c:pt>
                <c:pt idx="7">
                  <c:v>1.8475999999999999</c:v>
                </c:pt>
                <c:pt idx="8">
                  <c:v>2.4904000000000002</c:v>
                </c:pt>
                <c:pt idx="9">
                  <c:v>2.1644000000000001</c:v>
                </c:pt>
              </c:numCache>
            </c:numRef>
          </c:val>
        </c:ser>
        <c:ser>
          <c:idx val="1"/>
          <c:order val="3"/>
          <c:tx>
            <c:strRef>
              <c:f>'1.2'!$A$21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'1.2'!$B$21:$K$21</c:f>
              <c:numCache>
                <c:formatCode>0.00</c:formatCode>
                <c:ptCount val="10"/>
                <c:pt idx="0">
                  <c:v>0</c:v>
                </c:pt>
                <c:pt idx="1">
                  <c:v>3.2507999999999999</c:v>
                </c:pt>
                <c:pt idx="2">
                  <c:v>0.98280000000000001</c:v>
                </c:pt>
                <c:pt idx="3">
                  <c:v>2.2383999999999999</c:v>
                </c:pt>
                <c:pt idx="4">
                  <c:v>1.7192000000000001</c:v>
                </c:pt>
                <c:pt idx="5">
                  <c:v>1.4432</c:v>
                </c:pt>
                <c:pt idx="6">
                  <c:v>1.5955999999999999</c:v>
                </c:pt>
                <c:pt idx="7">
                  <c:v>3.0316000000000001</c:v>
                </c:pt>
                <c:pt idx="8">
                  <c:v>3.9483999999999999</c:v>
                </c:pt>
                <c:pt idx="9">
                  <c:v>1.8492</c:v>
                </c:pt>
              </c:numCache>
            </c:numRef>
          </c:val>
        </c:ser>
        <c:ser>
          <c:idx val="4"/>
          <c:order val="4"/>
          <c:tx>
            <c:strRef>
              <c:f>'1.2'!$A$22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'1.2'!$B$22:$K$22</c:f>
              <c:numCache>
                <c:formatCode>0.00</c:formatCode>
                <c:ptCount val="10"/>
                <c:pt idx="0">
                  <c:v>0</c:v>
                </c:pt>
                <c:pt idx="1">
                  <c:v>5.3520000000000003</c:v>
                </c:pt>
                <c:pt idx="2">
                  <c:v>21.745200000000001</c:v>
                </c:pt>
                <c:pt idx="3">
                  <c:v>14.375999999999999</c:v>
                </c:pt>
                <c:pt idx="4">
                  <c:v>13.287599999999999</c:v>
                </c:pt>
                <c:pt idx="5">
                  <c:v>10.1236</c:v>
                </c:pt>
                <c:pt idx="6">
                  <c:v>2.1840000000000002</c:v>
                </c:pt>
                <c:pt idx="7">
                  <c:v>12.6496</c:v>
                </c:pt>
                <c:pt idx="8">
                  <c:v>5.2084000000000001</c:v>
                </c:pt>
                <c:pt idx="9">
                  <c:v>3.8359999999999999</c:v>
                </c:pt>
              </c:numCache>
            </c:numRef>
          </c:val>
        </c:ser>
        <c:ser>
          <c:idx val="5"/>
          <c:order val="5"/>
          <c:tx>
            <c:strRef>
              <c:f>'1.2'!$A$23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'1.2'!$B$23:$K$23</c:f>
              <c:numCache>
                <c:formatCode>0.00</c:formatCode>
                <c:ptCount val="10"/>
                <c:pt idx="0">
                  <c:v>0</c:v>
                </c:pt>
                <c:pt idx="1">
                  <c:v>0.81920000000000004</c:v>
                </c:pt>
                <c:pt idx="2">
                  <c:v>30.1432</c:v>
                </c:pt>
                <c:pt idx="3">
                  <c:v>31.378</c:v>
                </c:pt>
                <c:pt idx="4">
                  <c:v>18.4772</c:v>
                </c:pt>
                <c:pt idx="5">
                  <c:v>21.744399999999999</c:v>
                </c:pt>
                <c:pt idx="6">
                  <c:v>6.0507999999999997</c:v>
                </c:pt>
                <c:pt idx="7">
                  <c:v>17.761199999999999</c:v>
                </c:pt>
                <c:pt idx="8">
                  <c:v>8.6132000000000009</c:v>
                </c:pt>
                <c:pt idx="9">
                  <c:v>26.042400000000001</c:v>
                </c:pt>
              </c:numCache>
            </c:numRef>
          </c:val>
        </c:ser>
        <c:ser>
          <c:idx val="7"/>
          <c:order val="6"/>
          <c:tx>
            <c:strRef>
              <c:f>'1.2'!$A$25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'1.2'!$B$25:$K$25</c:f>
              <c:numCache>
                <c:formatCode>0.00</c:formatCode>
                <c:ptCount val="10"/>
                <c:pt idx="0">
                  <c:v>0</c:v>
                </c:pt>
                <c:pt idx="1">
                  <c:v>0.4128</c:v>
                </c:pt>
                <c:pt idx="2">
                  <c:v>6.9340000000000002</c:v>
                </c:pt>
                <c:pt idx="3">
                  <c:v>7.0179999999999998</c:v>
                </c:pt>
                <c:pt idx="4">
                  <c:v>9.0492000000000008</c:v>
                </c:pt>
                <c:pt idx="5">
                  <c:v>8.6883999999999997</c:v>
                </c:pt>
                <c:pt idx="6">
                  <c:v>24.252400000000002</c:v>
                </c:pt>
                <c:pt idx="7">
                  <c:v>5.59</c:v>
                </c:pt>
                <c:pt idx="8">
                  <c:v>8.8680000000000003</c:v>
                </c:pt>
                <c:pt idx="9">
                  <c:v>2.6983999999999999</c:v>
                </c:pt>
              </c:numCache>
            </c:numRef>
          </c:val>
        </c:ser>
        <c:ser>
          <c:idx val="8"/>
          <c:order val="7"/>
          <c:tx>
            <c:strRef>
              <c:f>'1.2'!$A$26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'1.2'!$B$26:$K$26</c:f>
              <c:numCache>
                <c:formatCode>0.00</c:formatCode>
                <c:ptCount val="10"/>
                <c:pt idx="0">
                  <c:v>0</c:v>
                </c:pt>
                <c:pt idx="1">
                  <c:v>0.68359999999999999</c:v>
                </c:pt>
                <c:pt idx="2">
                  <c:v>3.6536</c:v>
                </c:pt>
                <c:pt idx="3">
                  <c:v>6.1311999999999998</c:v>
                </c:pt>
                <c:pt idx="4">
                  <c:v>6.8635999999999999</c:v>
                </c:pt>
                <c:pt idx="5">
                  <c:v>6.1048</c:v>
                </c:pt>
                <c:pt idx="6">
                  <c:v>5.3352000000000004</c:v>
                </c:pt>
                <c:pt idx="7">
                  <c:v>7.7324000000000002</c:v>
                </c:pt>
                <c:pt idx="8">
                  <c:v>5.1539999999999999</c:v>
                </c:pt>
                <c:pt idx="9">
                  <c:v>3.3744000000000001</c:v>
                </c:pt>
              </c:numCache>
            </c:numRef>
          </c:val>
        </c:ser>
        <c:ser>
          <c:idx val="9"/>
          <c:order val="8"/>
          <c:tx>
            <c:strRef>
              <c:f>'1.2'!$A$27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'1.2'!$B$27:$K$27</c:f>
              <c:numCache>
                <c:formatCode>0.00</c:formatCode>
                <c:ptCount val="10"/>
                <c:pt idx="0">
                  <c:v>0</c:v>
                </c:pt>
                <c:pt idx="1">
                  <c:v>1.2464</c:v>
                </c:pt>
                <c:pt idx="2">
                  <c:v>0.9224</c:v>
                </c:pt>
                <c:pt idx="3">
                  <c:v>2.1436000000000002</c:v>
                </c:pt>
                <c:pt idx="4">
                  <c:v>1.82</c:v>
                </c:pt>
                <c:pt idx="5">
                  <c:v>1.0344</c:v>
                </c:pt>
                <c:pt idx="6">
                  <c:v>2.2648000000000001</c:v>
                </c:pt>
                <c:pt idx="7">
                  <c:v>2.746</c:v>
                </c:pt>
                <c:pt idx="8">
                  <c:v>2.6616</c:v>
                </c:pt>
                <c:pt idx="9">
                  <c:v>2.1516000000000002</c:v>
                </c:pt>
              </c:numCache>
            </c:numRef>
          </c:val>
        </c:ser>
        <c:ser>
          <c:idx val="10"/>
          <c:order val="9"/>
          <c:tx>
            <c:strRef>
              <c:f>'1.2'!$A$28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'1.2'!$B$28:$K$28</c:f>
              <c:numCache>
                <c:formatCode>0.00</c:formatCode>
                <c:ptCount val="10"/>
                <c:pt idx="0">
                  <c:v>0</c:v>
                </c:pt>
                <c:pt idx="1">
                  <c:v>1.3420000000000001</c:v>
                </c:pt>
                <c:pt idx="2">
                  <c:v>0.16</c:v>
                </c:pt>
                <c:pt idx="3">
                  <c:v>0.22919999999999999</c:v>
                </c:pt>
                <c:pt idx="4">
                  <c:v>0.2172</c:v>
                </c:pt>
                <c:pt idx="5">
                  <c:v>0.26279999999999998</c:v>
                </c:pt>
                <c:pt idx="6">
                  <c:v>1.1664000000000001</c:v>
                </c:pt>
                <c:pt idx="7">
                  <c:v>0.99439999999999995</c:v>
                </c:pt>
                <c:pt idx="8">
                  <c:v>0.42120000000000002</c:v>
                </c:pt>
                <c:pt idx="9">
                  <c:v>0.4456</c:v>
                </c:pt>
              </c:numCache>
            </c:numRef>
          </c:val>
        </c:ser>
        <c:ser>
          <c:idx val="11"/>
          <c:order val="10"/>
          <c:tx>
            <c:strRef>
              <c:f>'1.2'!$A$29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'1.2'!$B$29:$K$29</c:f>
              <c:numCache>
                <c:formatCode>0.00</c:formatCode>
                <c:ptCount val="10"/>
                <c:pt idx="0">
                  <c:v>0</c:v>
                </c:pt>
                <c:pt idx="1">
                  <c:v>1.1459999999999999</c:v>
                </c:pt>
                <c:pt idx="2">
                  <c:v>0.06</c:v>
                </c:pt>
                <c:pt idx="3">
                  <c:v>2.4799999999999999E-2</c:v>
                </c:pt>
                <c:pt idx="4">
                  <c:v>1.1999999999999999E-3</c:v>
                </c:pt>
                <c:pt idx="5">
                  <c:v>2.76E-2</c:v>
                </c:pt>
                <c:pt idx="6">
                  <c:v>0.28799999999999998</c:v>
                </c:pt>
                <c:pt idx="7">
                  <c:v>0.26679999999999998</c:v>
                </c:pt>
                <c:pt idx="8">
                  <c:v>4.7600000000000003E-2</c:v>
                </c:pt>
                <c:pt idx="9">
                  <c:v>5.16E-2</c:v>
                </c:pt>
              </c:numCache>
            </c:numRef>
          </c:val>
        </c:ser>
        <c:ser>
          <c:idx val="12"/>
          <c:order val="11"/>
          <c:tx>
            <c:strRef>
              <c:f>'1.2'!$A$30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'1.2'!$B$17:$K$17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'1.2'!$B$30:$K$30</c:f>
              <c:numCache>
                <c:formatCode>0.00</c:formatCode>
                <c:ptCount val="10"/>
                <c:pt idx="0">
                  <c:v>14.907299999999999</c:v>
                </c:pt>
                <c:pt idx="1">
                  <c:v>8.8691999999999993</c:v>
                </c:pt>
                <c:pt idx="2">
                  <c:v>8.0000000000000002E-3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0.18959999999999999</c:v>
                </c:pt>
                <c:pt idx="7">
                  <c:v>4.6399999999999997E-2</c:v>
                </c:pt>
                <c:pt idx="8">
                  <c:v>4.4000000000000003E-3</c:v>
                </c:pt>
                <c:pt idx="9">
                  <c:v>6.7999999999999996E-3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9964416"/>
        <c:axId val="456890560"/>
      </c:barChart>
      <c:catAx>
        <c:axId val="45996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6890560"/>
        <c:crosses val="autoZero"/>
        <c:auto val="1"/>
        <c:lblAlgn val="ctr"/>
        <c:lblOffset val="100"/>
        <c:noMultiLvlLbl val="0"/>
      </c:catAx>
      <c:valAx>
        <c:axId val="456890560"/>
        <c:scaling>
          <c:orientation val="minMax"/>
        </c:scaling>
        <c:delete val="0"/>
        <c:axPos val="l"/>
        <c:majorGridlines/>
        <c:title>
          <c:tx>
            <c:strRef>
              <c:f>'1.2'!$A$16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99644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'1.3'!$C$16</c:f>
          <c:strCache>
            <c:ptCount val="1"/>
            <c:pt idx="0">
              <c:v>Deelgebied 1.3</c:v>
            </c:pt>
          </c:strCache>
        </c:strRef>
      </c:tx>
      <c:layout>
        <c:manualLayout>
          <c:xMode val="edge"/>
          <c:yMode val="edge"/>
          <c:x val="7.1231483061521328E-2"/>
          <c:y val="4.794835633847648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'1.3'!$A$18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'1.3'!$B$18:$K$18</c:f>
              <c:numCache>
                <c:formatCode>0.00</c:formatCode>
                <c:ptCount val="10"/>
                <c:pt idx="0">
                  <c:v>0.51819999999999999</c:v>
                </c:pt>
                <c:pt idx="1">
                  <c:v>2.1440000000000001</c:v>
                </c:pt>
                <c:pt idx="2">
                  <c:v>8.5999999999999993E-2</c:v>
                </c:pt>
                <c:pt idx="3">
                  <c:v>8.5999999999999993E-2</c:v>
                </c:pt>
                <c:pt idx="4">
                  <c:v>0.33639999999999998</c:v>
                </c:pt>
                <c:pt idx="5">
                  <c:v>8.6400000000000005E-2</c:v>
                </c:pt>
                <c:pt idx="6">
                  <c:v>0.374</c:v>
                </c:pt>
                <c:pt idx="7">
                  <c:v>0.33639999999999998</c:v>
                </c:pt>
                <c:pt idx="8">
                  <c:v>0.32319999999999999</c:v>
                </c:pt>
                <c:pt idx="9">
                  <c:v>1.5724</c:v>
                </c:pt>
              </c:numCache>
            </c:numRef>
          </c:val>
        </c:ser>
        <c:ser>
          <c:idx val="3"/>
          <c:order val="1"/>
          <c:tx>
            <c:strRef>
              <c:f>'1.3'!$A$19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'1.3'!$B$19:$K$19</c:f>
              <c:numCache>
                <c:formatCode>0.00</c:formatCode>
                <c:ptCount val="10"/>
                <c:pt idx="0">
                  <c:v>1.0941000000000001</c:v>
                </c:pt>
                <c:pt idx="1">
                  <c:v>1.5604</c:v>
                </c:pt>
                <c:pt idx="2">
                  <c:v>0.36880000000000002</c:v>
                </c:pt>
                <c:pt idx="3">
                  <c:v>0.52880000000000005</c:v>
                </c:pt>
                <c:pt idx="4">
                  <c:v>1.1248</c:v>
                </c:pt>
                <c:pt idx="5">
                  <c:v>0.22439999999999999</c:v>
                </c:pt>
                <c:pt idx="6">
                  <c:v>0.3972</c:v>
                </c:pt>
                <c:pt idx="7">
                  <c:v>0.63719999999999999</c:v>
                </c:pt>
                <c:pt idx="8">
                  <c:v>1.3424</c:v>
                </c:pt>
                <c:pt idx="9">
                  <c:v>1.9792000000000001</c:v>
                </c:pt>
              </c:numCache>
            </c:numRef>
          </c:val>
        </c:ser>
        <c:ser>
          <c:idx val="0"/>
          <c:order val="2"/>
          <c:tx>
            <c:strRef>
              <c:f>'1.3'!$A$20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'1.3'!$B$20:$K$20</c:f>
              <c:numCache>
                <c:formatCode>0.00</c:formatCode>
                <c:ptCount val="10"/>
                <c:pt idx="0">
                  <c:v>1.4650000000000001</c:v>
                </c:pt>
                <c:pt idx="1">
                  <c:v>2.2784</c:v>
                </c:pt>
                <c:pt idx="2">
                  <c:v>0.59560000000000002</c:v>
                </c:pt>
                <c:pt idx="3">
                  <c:v>1.6836</c:v>
                </c:pt>
                <c:pt idx="4">
                  <c:v>1.65</c:v>
                </c:pt>
                <c:pt idx="5">
                  <c:v>0.94479999999999997</c:v>
                </c:pt>
                <c:pt idx="6">
                  <c:v>0.88560000000000005</c:v>
                </c:pt>
                <c:pt idx="7">
                  <c:v>1.66</c:v>
                </c:pt>
                <c:pt idx="8">
                  <c:v>1.9339999999999999</c:v>
                </c:pt>
                <c:pt idx="9">
                  <c:v>2.3212000000000002</c:v>
                </c:pt>
              </c:numCache>
            </c:numRef>
          </c:val>
        </c:ser>
        <c:ser>
          <c:idx val="1"/>
          <c:order val="3"/>
          <c:tx>
            <c:strRef>
              <c:f>'1.3'!$A$21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'1.3'!$B$21:$K$21</c:f>
              <c:numCache>
                <c:formatCode>0.00</c:formatCode>
                <c:ptCount val="10"/>
                <c:pt idx="0">
                  <c:v>1.2397</c:v>
                </c:pt>
                <c:pt idx="1">
                  <c:v>3.6427999999999998</c:v>
                </c:pt>
                <c:pt idx="2">
                  <c:v>1.1644000000000001</c:v>
                </c:pt>
                <c:pt idx="3">
                  <c:v>4.1428000000000003</c:v>
                </c:pt>
                <c:pt idx="4">
                  <c:v>2.4148000000000001</c:v>
                </c:pt>
                <c:pt idx="5">
                  <c:v>2.7267999999999999</c:v>
                </c:pt>
                <c:pt idx="6">
                  <c:v>1.3415999999999999</c:v>
                </c:pt>
                <c:pt idx="7">
                  <c:v>3.3936000000000002</c:v>
                </c:pt>
                <c:pt idx="8">
                  <c:v>3.0968</c:v>
                </c:pt>
                <c:pt idx="9">
                  <c:v>3.0415999999999999</c:v>
                </c:pt>
              </c:numCache>
            </c:numRef>
          </c:val>
        </c:ser>
        <c:ser>
          <c:idx val="4"/>
          <c:order val="4"/>
          <c:tx>
            <c:strRef>
              <c:f>'1.3'!$A$22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'1.3'!$B$22:$K$22</c:f>
              <c:numCache>
                <c:formatCode>0.00</c:formatCode>
                <c:ptCount val="10"/>
                <c:pt idx="0">
                  <c:v>1.7788999999999999</c:v>
                </c:pt>
                <c:pt idx="1">
                  <c:v>4.4615999999999998</c:v>
                </c:pt>
                <c:pt idx="2">
                  <c:v>3.7016</c:v>
                </c:pt>
                <c:pt idx="3">
                  <c:v>7.4028</c:v>
                </c:pt>
                <c:pt idx="4">
                  <c:v>2.9304000000000001</c:v>
                </c:pt>
                <c:pt idx="5">
                  <c:v>4.1100000000000003</c:v>
                </c:pt>
                <c:pt idx="6">
                  <c:v>2.1048</c:v>
                </c:pt>
                <c:pt idx="7">
                  <c:v>4.3520000000000003</c:v>
                </c:pt>
                <c:pt idx="8">
                  <c:v>3.1631999999999998</c:v>
                </c:pt>
                <c:pt idx="9">
                  <c:v>4.7375999999999996</c:v>
                </c:pt>
              </c:numCache>
            </c:numRef>
          </c:val>
        </c:ser>
        <c:ser>
          <c:idx val="5"/>
          <c:order val="5"/>
          <c:tx>
            <c:strRef>
              <c:f>'1.3'!$A$23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'1.3'!$B$23:$K$23</c:f>
              <c:numCache>
                <c:formatCode>0.00</c:formatCode>
                <c:ptCount val="10"/>
                <c:pt idx="0">
                  <c:v>3.9428000000000001</c:v>
                </c:pt>
                <c:pt idx="1">
                  <c:v>1.8144</c:v>
                </c:pt>
                <c:pt idx="2">
                  <c:v>4.7948000000000004</c:v>
                </c:pt>
                <c:pt idx="3">
                  <c:v>8.3683999999999994</c:v>
                </c:pt>
                <c:pt idx="4">
                  <c:v>3.3452000000000002</c:v>
                </c:pt>
                <c:pt idx="5">
                  <c:v>7.49</c:v>
                </c:pt>
                <c:pt idx="6">
                  <c:v>2.5528</c:v>
                </c:pt>
                <c:pt idx="7">
                  <c:v>6.1340000000000003</c:v>
                </c:pt>
                <c:pt idx="8">
                  <c:v>2.8959999999999999</c:v>
                </c:pt>
                <c:pt idx="9">
                  <c:v>7.9476000000000004</c:v>
                </c:pt>
              </c:numCache>
            </c:numRef>
          </c:val>
        </c:ser>
        <c:ser>
          <c:idx val="7"/>
          <c:order val="6"/>
          <c:tx>
            <c:strRef>
              <c:f>'1.3'!$A$25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'1.3'!$B$25:$K$25</c:f>
              <c:numCache>
                <c:formatCode>0.00</c:formatCode>
                <c:ptCount val="10"/>
                <c:pt idx="0">
                  <c:v>0.98480000000000001</c:v>
                </c:pt>
                <c:pt idx="1">
                  <c:v>0.69840000000000002</c:v>
                </c:pt>
                <c:pt idx="2">
                  <c:v>5.5587999999999997</c:v>
                </c:pt>
                <c:pt idx="3">
                  <c:v>3.7027999999999999</c:v>
                </c:pt>
                <c:pt idx="4">
                  <c:v>9.6364000000000001</c:v>
                </c:pt>
                <c:pt idx="5">
                  <c:v>5.0439999999999996</c:v>
                </c:pt>
                <c:pt idx="6">
                  <c:v>8.7439999999999998</c:v>
                </c:pt>
                <c:pt idx="7">
                  <c:v>5.0292000000000003</c:v>
                </c:pt>
                <c:pt idx="8">
                  <c:v>7.0087999999999999</c:v>
                </c:pt>
                <c:pt idx="9">
                  <c:v>4.7704000000000004</c:v>
                </c:pt>
              </c:numCache>
            </c:numRef>
          </c:val>
        </c:ser>
        <c:ser>
          <c:idx val="8"/>
          <c:order val="7"/>
          <c:tx>
            <c:strRef>
              <c:f>'1.3'!$A$26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'1.3'!$B$26:$K$26</c:f>
              <c:numCache>
                <c:formatCode>0.00</c:formatCode>
                <c:ptCount val="10"/>
                <c:pt idx="0">
                  <c:v>1.5899000000000001</c:v>
                </c:pt>
                <c:pt idx="1">
                  <c:v>1.1408</c:v>
                </c:pt>
                <c:pt idx="2">
                  <c:v>5.0620000000000003</c:v>
                </c:pt>
                <c:pt idx="3">
                  <c:v>6.1943999999999999</c:v>
                </c:pt>
                <c:pt idx="4">
                  <c:v>5.7960000000000003</c:v>
                </c:pt>
                <c:pt idx="5">
                  <c:v>6.8368000000000002</c:v>
                </c:pt>
                <c:pt idx="6">
                  <c:v>9.5871999999999993</c:v>
                </c:pt>
                <c:pt idx="7">
                  <c:v>7.5772000000000004</c:v>
                </c:pt>
                <c:pt idx="8">
                  <c:v>7.1104000000000003</c:v>
                </c:pt>
                <c:pt idx="9">
                  <c:v>5.1836000000000002</c:v>
                </c:pt>
              </c:numCache>
            </c:numRef>
          </c:val>
        </c:ser>
        <c:ser>
          <c:idx val="9"/>
          <c:order val="8"/>
          <c:tx>
            <c:strRef>
              <c:f>'1.3'!$A$27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'1.3'!$B$27:$K$27</c:f>
              <c:numCache>
                <c:formatCode>0.00</c:formatCode>
                <c:ptCount val="10"/>
                <c:pt idx="0">
                  <c:v>2.0766</c:v>
                </c:pt>
                <c:pt idx="1">
                  <c:v>1.296</c:v>
                </c:pt>
                <c:pt idx="2">
                  <c:v>7.4424000000000001</c:v>
                </c:pt>
                <c:pt idx="3">
                  <c:v>5.8327999999999998</c:v>
                </c:pt>
                <c:pt idx="4">
                  <c:v>5.8411999999999997</c:v>
                </c:pt>
                <c:pt idx="5">
                  <c:v>6.4888000000000003</c:v>
                </c:pt>
                <c:pt idx="6">
                  <c:v>8.3620000000000001</c:v>
                </c:pt>
                <c:pt idx="7">
                  <c:v>4.9596</c:v>
                </c:pt>
                <c:pt idx="8">
                  <c:v>5.6375999999999999</c:v>
                </c:pt>
                <c:pt idx="9">
                  <c:v>4.8856000000000002</c:v>
                </c:pt>
              </c:numCache>
            </c:numRef>
          </c:val>
        </c:ser>
        <c:ser>
          <c:idx val="10"/>
          <c:order val="9"/>
          <c:tx>
            <c:strRef>
              <c:f>'1.3'!$A$28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'1.3'!$B$28:$K$28</c:f>
              <c:numCache>
                <c:formatCode>0.00</c:formatCode>
                <c:ptCount val="10"/>
                <c:pt idx="0">
                  <c:v>1.5479000000000001</c:v>
                </c:pt>
                <c:pt idx="1">
                  <c:v>1.2108000000000001</c:v>
                </c:pt>
                <c:pt idx="2">
                  <c:v>4.7504</c:v>
                </c:pt>
                <c:pt idx="3">
                  <c:v>2.7324000000000002</c:v>
                </c:pt>
                <c:pt idx="4">
                  <c:v>3.3612000000000002</c:v>
                </c:pt>
                <c:pt idx="5">
                  <c:v>1.228</c:v>
                </c:pt>
                <c:pt idx="6">
                  <c:v>3.7368000000000001</c:v>
                </c:pt>
                <c:pt idx="7">
                  <c:v>3.1859999999999999</c:v>
                </c:pt>
                <c:pt idx="8">
                  <c:v>2.964</c:v>
                </c:pt>
                <c:pt idx="9">
                  <c:v>2.1751999999999998</c:v>
                </c:pt>
              </c:numCache>
            </c:numRef>
          </c:val>
        </c:ser>
        <c:ser>
          <c:idx val="11"/>
          <c:order val="10"/>
          <c:tx>
            <c:strRef>
              <c:f>'1.3'!$A$29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'1.3'!$B$29:$K$29</c:f>
              <c:numCache>
                <c:formatCode>0.00</c:formatCode>
                <c:ptCount val="10"/>
                <c:pt idx="0">
                  <c:v>0.5212</c:v>
                </c:pt>
                <c:pt idx="1">
                  <c:v>1.3116000000000001</c:v>
                </c:pt>
                <c:pt idx="2">
                  <c:v>2.7928000000000002</c:v>
                </c:pt>
                <c:pt idx="3">
                  <c:v>1.6983999999999999</c:v>
                </c:pt>
                <c:pt idx="4">
                  <c:v>1.4656</c:v>
                </c:pt>
                <c:pt idx="5">
                  <c:v>0.45519999999999999</c:v>
                </c:pt>
                <c:pt idx="6">
                  <c:v>1.296</c:v>
                </c:pt>
                <c:pt idx="7">
                  <c:v>1.5568</c:v>
                </c:pt>
                <c:pt idx="8">
                  <c:v>0.78400000000000003</c:v>
                </c:pt>
                <c:pt idx="9">
                  <c:v>1.0676000000000001</c:v>
                </c:pt>
              </c:numCache>
            </c:numRef>
          </c:val>
        </c:ser>
        <c:ser>
          <c:idx val="12"/>
          <c:order val="11"/>
          <c:tx>
            <c:strRef>
              <c:f>'1.3'!$A$30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'1.3'!$B$30:$K$30</c:f>
              <c:numCache>
                <c:formatCode>0.00</c:formatCode>
                <c:ptCount val="10"/>
                <c:pt idx="0">
                  <c:v>6.6432000000000002</c:v>
                </c:pt>
                <c:pt idx="1">
                  <c:v>7.0523999999999996</c:v>
                </c:pt>
                <c:pt idx="2">
                  <c:v>2.3864000000000001</c:v>
                </c:pt>
                <c:pt idx="3">
                  <c:v>1.0364</c:v>
                </c:pt>
                <c:pt idx="4">
                  <c:v>1.7924</c:v>
                </c:pt>
                <c:pt idx="5">
                  <c:v>0.51</c:v>
                </c:pt>
                <c:pt idx="6">
                  <c:v>0.54759999999999998</c:v>
                </c:pt>
                <c:pt idx="7">
                  <c:v>0.41120000000000001</c:v>
                </c:pt>
                <c:pt idx="8">
                  <c:v>0.1988</c:v>
                </c:pt>
                <c:pt idx="9">
                  <c:v>0.8488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9965440"/>
        <c:axId val="459925184"/>
      </c:barChart>
      <c:catAx>
        <c:axId val="45996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9925184"/>
        <c:crosses val="autoZero"/>
        <c:auto val="1"/>
        <c:lblAlgn val="ctr"/>
        <c:lblOffset val="100"/>
        <c:noMultiLvlLbl val="0"/>
      </c:catAx>
      <c:valAx>
        <c:axId val="459925184"/>
        <c:scaling>
          <c:orientation val="minMax"/>
        </c:scaling>
        <c:delete val="0"/>
        <c:axPos val="l"/>
        <c:majorGridlines/>
        <c:title>
          <c:tx>
            <c:strRef>
              <c:f>'1.3'!$A$16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99654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'2.0'!$C$16</c:f>
          <c:strCache>
            <c:ptCount val="1"/>
            <c:pt idx="0">
              <c:v>Deelgebied 2.0</c:v>
            </c:pt>
          </c:strCache>
        </c:strRef>
      </c:tx>
      <c:layout>
        <c:manualLayout>
          <c:xMode val="edge"/>
          <c:yMode val="edge"/>
          <c:x val="0.85829718653589349"/>
          <c:y val="4.0571686132557024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'2.0'!$A$18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'2.0'!$B$18:$K$18</c:f>
              <c:numCache>
                <c:formatCode>0.00</c:formatCode>
                <c:ptCount val="10"/>
                <c:pt idx="0">
                  <c:v>2.3400000000000001E-2</c:v>
                </c:pt>
                <c:pt idx="1">
                  <c:v>6.6000000000000003E-2</c:v>
                </c:pt>
                <c:pt idx="2">
                  <c:v>1.4800000000000001E-2</c:v>
                </c:pt>
                <c:pt idx="3">
                  <c:v>0</c:v>
                </c:pt>
                <c:pt idx="4">
                  <c:v>3.2000000000000002E-3</c:v>
                </c:pt>
                <c:pt idx="5">
                  <c:v>0</c:v>
                </c:pt>
                <c:pt idx="6">
                  <c:v>1.3599999999999999E-2</c:v>
                </c:pt>
                <c:pt idx="7">
                  <c:v>6.4000000000000003E-3</c:v>
                </c:pt>
                <c:pt idx="8">
                  <c:v>2.4E-2</c:v>
                </c:pt>
                <c:pt idx="9">
                  <c:v>4.0000000000000002E-4</c:v>
                </c:pt>
              </c:numCache>
            </c:numRef>
          </c:val>
        </c:ser>
        <c:ser>
          <c:idx val="3"/>
          <c:order val="1"/>
          <c:tx>
            <c:strRef>
              <c:f>'2.0'!$A$19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'2.0'!$B$19:$K$19</c:f>
              <c:numCache>
                <c:formatCode>0.00</c:formatCode>
                <c:ptCount val="10"/>
                <c:pt idx="0">
                  <c:v>4.3099999999999999E-2</c:v>
                </c:pt>
                <c:pt idx="1">
                  <c:v>1.6799999999999999E-2</c:v>
                </c:pt>
                <c:pt idx="2">
                  <c:v>1.12E-2</c:v>
                </c:pt>
                <c:pt idx="3">
                  <c:v>0</c:v>
                </c:pt>
                <c:pt idx="4">
                  <c:v>6.4000000000000003E-3</c:v>
                </c:pt>
                <c:pt idx="5">
                  <c:v>0</c:v>
                </c:pt>
                <c:pt idx="6">
                  <c:v>1.32E-2</c:v>
                </c:pt>
                <c:pt idx="7">
                  <c:v>7.6E-3</c:v>
                </c:pt>
                <c:pt idx="8">
                  <c:v>1.6E-2</c:v>
                </c:pt>
                <c:pt idx="9">
                  <c:v>1.1999999999999999E-3</c:v>
                </c:pt>
              </c:numCache>
            </c:numRef>
          </c:val>
        </c:ser>
        <c:ser>
          <c:idx val="0"/>
          <c:order val="2"/>
          <c:tx>
            <c:strRef>
              <c:f>'2.0'!$A$20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'2.0'!$B$20:$K$20</c:f>
              <c:numCache>
                <c:formatCode>0.00</c:formatCode>
                <c:ptCount val="10"/>
                <c:pt idx="0">
                  <c:v>4.7100000000000003E-2</c:v>
                </c:pt>
                <c:pt idx="1">
                  <c:v>2.64E-2</c:v>
                </c:pt>
                <c:pt idx="2">
                  <c:v>3.56E-2</c:v>
                </c:pt>
                <c:pt idx="3">
                  <c:v>0</c:v>
                </c:pt>
                <c:pt idx="4">
                  <c:v>8.8000000000000005E-3</c:v>
                </c:pt>
                <c:pt idx="5">
                  <c:v>0</c:v>
                </c:pt>
                <c:pt idx="6">
                  <c:v>1.52E-2</c:v>
                </c:pt>
                <c:pt idx="7">
                  <c:v>1.44E-2</c:v>
                </c:pt>
                <c:pt idx="8">
                  <c:v>2.12E-2</c:v>
                </c:pt>
                <c:pt idx="9">
                  <c:v>1.4E-2</c:v>
                </c:pt>
              </c:numCache>
            </c:numRef>
          </c:val>
        </c:ser>
        <c:ser>
          <c:idx val="1"/>
          <c:order val="3"/>
          <c:tx>
            <c:strRef>
              <c:f>'2.0'!$A$21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'2.0'!$B$21:$K$21</c:f>
              <c:numCache>
                <c:formatCode>0.00</c:formatCode>
                <c:ptCount val="10"/>
                <c:pt idx="0">
                  <c:v>9.2899999999999996E-2</c:v>
                </c:pt>
                <c:pt idx="1">
                  <c:v>5.3600000000000002E-2</c:v>
                </c:pt>
                <c:pt idx="2">
                  <c:v>0.22120000000000001</c:v>
                </c:pt>
                <c:pt idx="3">
                  <c:v>4.3999999999999997E-2</c:v>
                </c:pt>
                <c:pt idx="4">
                  <c:v>5.1999999999999998E-2</c:v>
                </c:pt>
                <c:pt idx="5">
                  <c:v>1.6E-2</c:v>
                </c:pt>
                <c:pt idx="6">
                  <c:v>0.05</c:v>
                </c:pt>
                <c:pt idx="7">
                  <c:v>4.3999999999999997E-2</c:v>
                </c:pt>
                <c:pt idx="8">
                  <c:v>2.9600000000000001E-2</c:v>
                </c:pt>
                <c:pt idx="9">
                  <c:v>0.1424</c:v>
                </c:pt>
              </c:numCache>
            </c:numRef>
          </c:val>
        </c:ser>
        <c:ser>
          <c:idx val="4"/>
          <c:order val="4"/>
          <c:tx>
            <c:strRef>
              <c:f>'2.0'!$A$22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'2.0'!$B$22:$K$22</c:f>
              <c:numCache>
                <c:formatCode>0.00</c:formatCode>
                <c:ptCount val="10"/>
                <c:pt idx="0">
                  <c:v>0.15659999999999999</c:v>
                </c:pt>
                <c:pt idx="1">
                  <c:v>0.36680000000000001</c:v>
                </c:pt>
                <c:pt idx="2">
                  <c:v>0.35759999999999997</c:v>
                </c:pt>
                <c:pt idx="3">
                  <c:v>0.2172</c:v>
                </c:pt>
                <c:pt idx="4">
                  <c:v>0.14000000000000001</c:v>
                </c:pt>
                <c:pt idx="5">
                  <c:v>7.8399999999999997E-2</c:v>
                </c:pt>
                <c:pt idx="6">
                  <c:v>0.1384</c:v>
                </c:pt>
                <c:pt idx="7">
                  <c:v>0.184</c:v>
                </c:pt>
                <c:pt idx="8">
                  <c:v>0.1104</c:v>
                </c:pt>
                <c:pt idx="9">
                  <c:v>0.32400000000000001</c:v>
                </c:pt>
              </c:numCache>
            </c:numRef>
          </c:val>
        </c:ser>
        <c:ser>
          <c:idx val="5"/>
          <c:order val="5"/>
          <c:tx>
            <c:strRef>
              <c:f>'2.0'!$A$23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'2.0'!$B$23:$K$23</c:f>
              <c:numCache>
                <c:formatCode>0.00</c:formatCode>
                <c:ptCount val="10"/>
                <c:pt idx="0">
                  <c:v>0.13300000000000001</c:v>
                </c:pt>
                <c:pt idx="1">
                  <c:v>1.0755999999999999</c:v>
                </c:pt>
                <c:pt idx="2">
                  <c:v>0.45440000000000003</c:v>
                </c:pt>
                <c:pt idx="3">
                  <c:v>0.99719999999999998</c:v>
                </c:pt>
                <c:pt idx="4">
                  <c:v>0.6472</c:v>
                </c:pt>
                <c:pt idx="5">
                  <c:v>0.2336</c:v>
                </c:pt>
                <c:pt idx="6">
                  <c:v>0.22919999999999999</c:v>
                </c:pt>
                <c:pt idx="7">
                  <c:v>1.4152</c:v>
                </c:pt>
                <c:pt idx="8">
                  <c:v>0.16839999999999999</c:v>
                </c:pt>
                <c:pt idx="9">
                  <c:v>1.7492000000000001</c:v>
                </c:pt>
              </c:numCache>
            </c:numRef>
          </c:val>
        </c:ser>
        <c:ser>
          <c:idx val="7"/>
          <c:order val="6"/>
          <c:tx>
            <c:strRef>
              <c:f>'2.0'!$A$25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'2.0'!$B$25:$K$25</c:f>
              <c:numCache>
                <c:formatCode>0.00</c:formatCode>
                <c:ptCount val="10"/>
                <c:pt idx="0">
                  <c:v>1.1642999999999999</c:v>
                </c:pt>
                <c:pt idx="1">
                  <c:v>1.08</c:v>
                </c:pt>
                <c:pt idx="2">
                  <c:v>2.8376000000000001</c:v>
                </c:pt>
                <c:pt idx="3">
                  <c:v>1.3164</c:v>
                </c:pt>
                <c:pt idx="4">
                  <c:v>1.4244000000000001</c:v>
                </c:pt>
                <c:pt idx="5">
                  <c:v>2.1379999999999999</c:v>
                </c:pt>
                <c:pt idx="6">
                  <c:v>4.7515999999999998</c:v>
                </c:pt>
                <c:pt idx="7">
                  <c:v>1.2156</c:v>
                </c:pt>
                <c:pt idx="8">
                  <c:v>2.7624</c:v>
                </c:pt>
                <c:pt idx="9">
                  <c:v>1.2676000000000001</c:v>
                </c:pt>
              </c:numCache>
            </c:numRef>
          </c:val>
        </c:ser>
        <c:ser>
          <c:idx val="8"/>
          <c:order val="7"/>
          <c:tx>
            <c:strRef>
              <c:f>'2.0'!$A$26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'2.0'!$B$26:$K$26</c:f>
              <c:numCache>
                <c:formatCode>0.00</c:formatCode>
                <c:ptCount val="10"/>
                <c:pt idx="0">
                  <c:v>1.7159</c:v>
                </c:pt>
                <c:pt idx="1">
                  <c:v>1.3244</c:v>
                </c:pt>
                <c:pt idx="2">
                  <c:v>1.4543999999999999</c:v>
                </c:pt>
                <c:pt idx="3">
                  <c:v>0.94120000000000004</c:v>
                </c:pt>
                <c:pt idx="4">
                  <c:v>0.71040000000000003</c:v>
                </c:pt>
                <c:pt idx="5">
                  <c:v>1.9188000000000001</c:v>
                </c:pt>
                <c:pt idx="6">
                  <c:v>1.6092</c:v>
                </c:pt>
                <c:pt idx="7">
                  <c:v>1.0127999999999999</c:v>
                </c:pt>
                <c:pt idx="8">
                  <c:v>1.4863999999999999</c:v>
                </c:pt>
                <c:pt idx="9">
                  <c:v>1.1572</c:v>
                </c:pt>
              </c:numCache>
            </c:numRef>
          </c:val>
        </c:ser>
        <c:ser>
          <c:idx val="9"/>
          <c:order val="8"/>
          <c:tx>
            <c:strRef>
              <c:f>'2.0'!$A$27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'2.0'!$B$27:$K$27</c:f>
              <c:numCache>
                <c:formatCode>0.00</c:formatCode>
                <c:ptCount val="10"/>
                <c:pt idx="0">
                  <c:v>0.91759999999999997</c:v>
                </c:pt>
                <c:pt idx="1">
                  <c:v>1.4283999999999999</c:v>
                </c:pt>
                <c:pt idx="2">
                  <c:v>0.91039999999999999</c:v>
                </c:pt>
                <c:pt idx="3">
                  <c:v>1.194</c:v>
                </c:pt>
                <c:pt idx="4">
                  <c:v>0.95279999999999998</c:v>
                </c:pt>
                <c:pt idx="5">
                  <c:v>1.8068</c:v>
                </c:pt>
                <c:pt idx="6">
                  <c:v>0.50280000000000002</c:v>
                </c:pt>
                <c:pt idx="7">
                  <c:v>1.0316000000000001</c:v>
                </c:pt>
                <c:pt idx="8">
                  <c:v>1.1140000000000001</c:v>
                </c:pt>
                <c:pt idx="9">
                  <c:v>0.37880000000000003</c:v>
                </c:pt>
              </c:numCache>
            </c:numRef>
          </c:val>
        </c:ser>
        <c:ser>
          <c:idx val="10"/>
          <c:order val="9"/>
          <c:tx>
            <c:strRef>
              <c:f>'2.0'!$A$28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'2.0'!$B$28:$K$28</c:f>
              <c:numCache>
                <c:formatCode>0.00</c:formatCode>
                <c:ptCount val="10"/>
                <c:pt idx="0">
                  <c:v>0.64890000000000003</c:v>
                </c:pt>
                <c:pt idx="1">
                  <c:v>1.3720000000000001</c:v>
                </c:pt>
                <c:pt idx="2">
                  <c:v>0.69120000000000004</c:v>
                </c:pt>
                <c:pt idx="3">
                  <c:v>0.42080000000000001</c:v>
                </c:pt>
                <c:pt idx="4">
                  <c:v>0.97519999999999996</c:v>
                </c:pt>
                <c:pt idx="5">
                  <c:v>0.56640000000000001</c:v>
                </c:pt>
                <c:pt idx="6">
                  <c:v>3.7199999999999997E-2</c:v>
                </c:pt>
                <c:pt idx="7">
                  <c:v>0.57240000000000002</c:v>
                </c:pt>
                <c:pt idx="8">
                  <c:v>0.27239999999999998</c:v>
                </c:pt>
                <c:pt idx="9">
                  <c:v>5.4800000000000001E-2</c:v>
                </c:pt>
              </c:numCache>
            </c:numRef>
          </c:val>
        </c:ser>
        <c:ser>
          <c:idx val="11"/>
          <c:order val="10"/>
          <c:tx>
            <c:strRef>
              <c:f>'2.0'!$A$29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'2.0'!$B$29:$K$29</c:f>
              <c:numCache>
                <c:formatCode>0.00</c:formatCode>
                <c:ptCount val="10"/>
                <c:pt idx="0">
                  <c:v>0.501</c:v>
                </c:pt>
                <c:pt idx="1">
                  <c:v>0.44800000000000001</c:v>
                </c:pt>
                <c:pt idx="2">
                  <c:v>0.246</c:v>
                </c:pt>
                <c:pt idx="3">
                  <c:v>0.02</c:v>
                </c:pt>
                <c:pt idx="4">
                  <c:v>0.32319999999999999</c:v>
                </c:pt>
                <c:pt idx="5">
                  <c:v>0.15279999999999999</c:v>
                </c:pt>
                <c:pt idx="6">
                  <c:v>4.7999999999999996E-3</c:v>
                </c:pt>
                <c:pt idx="7">
                  <c:v>0.13159999999999999</c:v>
                </c:pt>
                <c:pt idx="8">
                  <c:v>6.3600000000000004E-2</c:v>
                </c:pt>
                <c:pt idx="9">
                  <c:v>7.6E-3</c:v>
                </c:pt>
              </c:numCache>
            </c:numRef>
          </c:val>
        </c:ser>
        <c:ser>
          <c:idx val="12"/>
          <c:order val="11"/>
          <c:tx>
            <c:strRef>
              <c:f>'2.0'!$A$30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'2.0'!$B$30:$K$30</c:f>
              <c:numCache>
                <c:formatCode>0.00</c:formatCode>
                <c:ptCount val="10"/>
                <c:pt idx="0">
                  <c:v>3.2557</c:v>
                </c:pt>
                <c:pt idx="1">
                  <c:v>0.54720000000000002</c:v>
                </c:pt>
                <c:pt idx="2">
                  <c:v>3.4000000000000002E-2</c:v>
                </c:pt>
                <c:pt idx="3">
                  <c:v>6.7999999999999996E-3</c:v>
                </c:pt>
                <c:pt idx="4">
                  <c:v>0.1172</c:v>
                </c:pt>
                <c:pt idx="5">
                  <c:v>0.15240000000000001</c:v>
                </c:pt>
                <c:pt idx="6">
                  <c:v>2E-3</c:v>
                </c:pt>
                <c:pt idx="7">
                  <c:v>1.12E-2</c:v>
                </c:pt>
                <c:pt idx="8">
                  <c:v>0.32800000000000001</c:v>
                </c:pt>
                <c:pt idx="9">
                  <c:v>4.0000000000000002E-4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9966464"/>
        <c:axId val="459928640"/>
      </c:barChart>
      <c:catAx>
        <c:axId val="45996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9928640"/>
        <c:crosses val="autoZero"/>
        <c:auto val="1"/>
        <c:lblAlgn val="ctr"/>
        <c:lblOffset val="100"/>
        <c:noMultiLvlLbl val="0"/>
      </c:catAx>
      <c:valAx>
        <c:axId val="459928640"/>
        <c:scaling>
          <c:orientation val="minMax"/>
        </c:scaling>
        <c:delete val="0"/>
        <c:axPos val="l"/>
        <c:majorGridlines/>
        <c:title>
          <c:tx>
            <c:strRef>
              <c:f>'2.0'!$A$16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99664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'2.1'!$C$16</c:f>
          <c:strCache>
            <c:ptCount val="1"/>
            <c:pt idx="0">
              <c:v>Deelgebied 2.1</c:v>
            </c:pt>
          </c:strCache>
        </c:strRef>
      </c:tx>
      <c:layout>
        <c:manualLayout>
          <c:xMode val="edge"/>
          <c:yMode val="edge"/>
          <c:x val="0.85692119754380547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'2.1'!$A$18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'2.1'!$B$18:$K$18</c:f>
              <c:numCache>
                <c:formatCode>0.00</c:formatCode>
                <c:ptCount val="10"/>
                <c:pt idx="0">
                  <c:v>5.0000000000000001E-3</c:v>
                </c:pt>
                <c:pt idx="1">
                  <c:v>0.4032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1.1999999999999999E-3</c:v>
                </c:pt>
                <c:pt idx="8">
                  <c:v>1.72E-2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'2.1'!$A$19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'2.1'!$B$19:$K$19</c:f>
              <c:numCache>
                <c:formatCode>0.00</c:formatCode>
                <c:ptCount val="10"/>
                <c:pt idx="0">
                  <c:v>8.9999999999999993E-3</c:v>
                </c:pt>
                <c:pt idx="1">
                  <c:v>5.6800000000000003E-2</c:v>
                </c:pt>
                <c:pt idx="2">
                  <c:v>2.8E-3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8.0000000000000004E-4</c:v>
                </c:pt>
                <c:pt idx="7">
                  <c:v>1.6000000000000001E-3</c:v>
                </c:pt>
                <c:pt idx="8">
                  <c:v>5.5999999999999999E-3</c:v>
                </c:pt>
                <c:pt idx="9">
                  <c:v>0</c:v>
                </c:pt>
              </c:numCache>
            </c:numRef>
          </c:val>
        </c:ser>
        <c:ser>
          <c:idx val="0"/>
          <c:order val="2"/>
          <c:tx>
            <c:strRef>
              <c:f>'2.1'!$A$20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'2.1'!$B$20:$K$20</c:f>
              <c:numCache>
                <c:formatCode>0.00</c:formatCode>
                <c:ptCount val="10"/>
                <c:pt idx="0">
                  <c:v>2.5499999999999998E-2</c:v>
                </c:pt>
                <c:pt idx="1">
                  <c:v>5.3600000000000002E-2</c:v>
                </c:pt>
                <c:pt idx="2">
                  <c:v>9.5999999999999992E-3</c:v>
                </c:pt>
                <c:pt idx="3">
                  <c:v>0</c:v>
                </c:pt>
                <c:pt idx="4">
                  <c:v>8.0000000000000004E-4</c:v>
                </c:pt>
                <c:pt idx="5">
                  <c:v>0</c:v>
                </c:pt>
                <c:pt idx="6">
                  <c:v>8.0000000000000004E-4</c:v>
                </c:pt>
                <c:pt idx="7">
                  <c:v>1.2800000000000001E-2</c:v>
                </c:pt>
                <c:pt idx="8">
                  <c:v>6.7999999999999996E-3</c:v>
                </c:pt>
                <c:pt idx="9">
                  <c:v>8.0000000000000004E-4</c:v>
                </c:pt>
              </c:numCache>
            </c:numRef>
          </c:val>
        </c:ser>
        <c:ser>
          <c:idx val="1"/>
          <c:order val="3"/>
          <c:tx>
            <c:strRef>
              <c:f>'2.1'!$A$21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'2.1'!$B$21:$K$21</c:f>
              <c:numCache>
                <c:formatCode>0.00</c:formatCode>
                <c:ptCount val="10"/>
                <c:pt idx="0">
                  <c:v>4.2200000000000001E-2</c:v>
                </c:pt>
                <c:pt idx="1">
                  <c:v>7.9200000000000007E-2</c:v>
                </c:pt>
                <c:pt idx="2">
                  <c:v>0.126</c:v>
                </c:pt>
                <c:pt idx="3">
                  <c:v>7.6E-3</c:v>
                </c:pt>
                <c:pt idx="4">
                  <c:v>3.5999999999999999E-3</c:v>
                </c:pt>
                <c:pt idx="5">
                  <c:v>2.8E-3</c:v>
                </c:pt>
                <c:pt idx="6">
                  <c:v>6.0000000000000001E-3</c:v>
                </c:pt>
                <c:pt idx="7">
                  <c:v>2.52E-2</c:v>
                </c:pt>
                <c:pt idx="8">
                  <c:v>1.6799999999999999E-2</c:v>
                </c:pt>
                <c:pt idx="9">
                  <c:v>1.12E-2</c:v>
                </c:pt>
              </c:numCache>
            </c:numRef>
          </c:val>
        </c:ser>
        <c:ser>
          <c:idx val="4"/>
          <c:order val="4"/>
          <c:tx>
            <c:strRef>
              <c:f>'2.1'!$A$22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'2.1'!$B$22:$K$22</c:f>
              <c:numCache>
                <c:formatCode>0.00</c:formatCode>
                <c:ptCount val="10"/>
                <c:pt idx="0">
                  <c:v>5.0500000000000003E-2</c:v>
                </c:pt>
                <c:pt idx="1">
                  <c:v>0.24079999999999999</c:v>
                </c:pt>
                <c:pt idx="2">
                  <c:v>0.48799999999999999</c:v>
                </c:pt>
                <c:pt idx="3">
                  <c:v>0.1132</c:v>
                </c:pt>
                <c:pt idx="4">
                  <c:v>9.0800000000000006E-2</c:v>
                </c:pt>
                <c:pt idx="5">
                  <c:v>3.1600000000000003E-2</c:v>
                </c:pt>
                <c:pt idx="6">
                  <c:v>3.1199999999999999E-2</c:v>
                </c:pt>
                <c:pt idx="7">
                  <c:v>0.12039999999999999</c:v>
                </c:pt>
                <c:pt idx="8">
                  <c:v>2.64E-2</c:v>
                </c:pt>
                <c:pt idx="9">
                  <c:v>0.1328</c:v>
                </c:pt>
              </c:numCache>
            </c:numRef>
          </c:val>
        </c:ser>
        <c:ser>
          <c:idx val="5"/>
          <c:order val="5"/>
          <c:tx>
            <c:strRef>
              <c:f>'2.1'!$A$23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'2.1'!$B$23:$K$23</c:f>
              <c:numCache>
                <c:formatCode>0.00</c:formatCode>
                <c:ptCount val="10"/>
                <c:pt idx="0">
                  <c:v>2.76E-2</c:v>
                </c:pt>
                <c:pt idx="1">
                  <c:v>0.54</c:v>
                </c:pt>
                <c:pt idx="2">
                  <c:v>0.85640000000000005</c:v>
                </c:pt>
                <c:pt idx="3">
                  <c:v>1.8031999999999999</c:v>
                </c:pt>
                <c:pt idx="4">
                  <c:v>0.63239999999999996</c:v>
                </c:pt>
                <c:pt idx="5">
                  <c:v>0.27639999999999998</c:v>
                </c:pt>
                <c:pt idx="6">
                  <c:v>0.1464</c:v>
                </c:pt>
                <c:pt idx="7">
                  <c:v>1.08</c:v>
                </c:pt>
                <c:pt idx="8">
                  <c:v>0.42599999999999999</c:v>
                </c:pt>
                <c:pt idx="9">
                  <c:v>2.2919999999999998</c:v>
                </c:pt>
              </c:numCache>
            </c:numRef>
          </c:val>
        </c:ser>
        <c:ser>
          <c:idx val="7"/>
          <c:order val="6"/>
          <c:tx>
            <c:strRef>
              <c:f>'2.1'!$A$25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'2.1'!$B$25:$K$25</c:f>
              <c:numCache>
                <c:formatCode>0.00</c:formatCode>
                <c:ptCount val="10"/>
                <c:pt idx="0">
                  <c:v>3.5299999999999998E-2</c:v>
                </c:pt>
                <c:pt idx="1">
                  <c:v>1.1772</c:v>
                </c:pt>
                <c:pt idx="2">
                  <c:v>2.7995999999999999</c:v>
                </c:pt>
                <c:pt idx="3">
                  <c:v>0.99239999999999995</c:v>
                </c:pt>
                <c:pt idx="4">
                  <c:v>1.4832000000000001</c:v>
                </c:pt>
                <c:pt idx="5">
                  <c:v>2.1928000000000001</c:v>
                </c:pt>
                <c:pt idx="6">
                  <c:v>4.7664</c:v>
                </c:pt>
                <c:pt idx="7">
                  <c:v>1.7183999999999999</c:v>
                </c:pt>
                <c:pt idx="8">
                  <c:v>2.552</c:v>
                </c:pt>
                <c:pt idx="9">
                  <c:v>1.6175999999999999</c:v>
                </c:pt>
              </c:numCache>
            </c:numRef>
          </c:val>
        </c:ser>
        <c:ser>
          <c:idx val="8"/>
          <c:order val="7"/>
          <c:tx>
            <c:strRef>
              <c:f>'2.1'!$A$26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'2.1'!$B$26:$K$26</c:f>
              <c:numCache>
                <c:formatCode>0.00</c:formatCode>
                <c:ptCount val="10"/>
                <c:pt idx="0">
                  <c:v>8.72E-2</c:v>
                </c:pt>
                <c:pt idx="1">
                  <c:v>1.2396</c:v>
                </c:pt>
                <c:pt idx="2">
                  <c:v>1.9416</c:v>
                </c:pt>
                <c:pt idx="3">
                  <c:v>0.54120000000000001</c:v>
                </c:pt>
                <c:pt idx="4">
                  <c:v>0.74919999999999998</c:v>
                </c:pt>
                <c:pt idx="5">
                  <c:v>0.85960000000000003</c:v>
                </c:pt>
                <c:pt idx="6">
                  <c:v>1.1160000000000001</c:v>
                </c:pt>
                <c:pt idx="7">
                  <c:v>0.88039999999999996</c:v>
                </c:pt>
                <c:pt idx="8">
                  <c:v>1.0224</c:v>
                </c:pt>
                <c:pt idx="9">
                  <c:v>0.5716</c:v>
                </c:pt>
              </c:numCache>
            </c:numRef>
          </c:val>
        </c:ser>
        <c:ser>
          <c:idx val="9"/>
          <c:order val="8"/>
          <c:tx>
            <c:strRef>
              <c:f>'2.1'!$A$27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'2.1'!$B$27:$K$27</c:f>
              <c:numCache>
                <c:formatCode>0.00</c:formatCode>
                <c:ptCount val="10"/>
                <c:pt idx="0">
                  <c:v>0.16220000000000001</c:v>
                </c:pt>
                <c:pt idx="1">
                  <c:v>1.1152</c:v>
                </c:pt>
                <c:pt idx="2">
                  <c:v>0.4728</c:v>
                </c:pt>
                <c:pt idx="3">
                  <c:v>0.62639999999999996</c:v>
                </c:pt>
                <c:pt idx="4">
                  <c:v>0.50839999999999996</c:v>
                </c:pt>
                <c:pt idx="5">
                  <c:v>0.66800000000000004</c:v>
                </c:pt>
                <c:pt idx="6">
                  <c:v>0.37640000000000001</c:v>
                </c:pt>
                <c:pt idx="7">
                  <c:v>0.26919999999999999</c:v>
                </c:pt>
                <c:pt idx="8">
                  <c:v>0.158</c:v>
                </c:pt>
                <c:pt idx="9">
                  <c:v>4.4400000000000002E-2</c:v>
                </c:pt>
              </c:numCache>
            </c:numRef>
          </c:val>
        </c:ser>
        <c:ser>
          <c:idx val="10"/>
          <c:order val="9"/>
          <c:tx>
            <c:strRef>
              <c:f>'2.1'!$A$28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'2.1'!$B$28:$K$28</c:f>
              <c:numCache>
                <c:formatCode>0.00</c:formatCode>
                <c:ptCount val="10"/>
                <c:pt idx="0">
                  <c:v>0.10539999999999999</c:v>
                </c:pt>
                <c:pt idx="1">
                  <c:v>0.63280000000000003</c:v>
                </c:pt>
                <c:pt idx="2">
                  <c:v>0.28639999999999999</c:v>
                </c:pt>
                <c:pt idx="3">
                  <c:v>0.15920000000000001</c:v>
                </c:pt>
                <c:pt idx="4">
                  <c:v>0.4148</c:v>
                </c:pt>
                <c:pt idx="5">
                  <c:v>0.21199999999999999</c:v>
                </c:pt>
                <c:pt idx="6">
                  <c:v>1.84E-2</c:v>
                </c:pt>
                <c:pt idx="7">
                  <c:v>2.1600000000000001E-2</c:v>
                </c:pt>
                <c:pt idx="8">
                  <c:v>1.52E-2</c:v>
                </c:pt>
                <c:pt idx="9">
                  <c:v>7.1999999999999998E-3</c:v>
                </c:pt>
              </c:numCache>
            </c:numRef>
          </c:val>
        </c:ser>
        <c:ser>
          <c:idx val="11"/>
          <c:order val="10"/>
          <c:tx>
            <c:strRef>
              <c:f>'2.1'!$A$29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'2.1'!$B$29:$K$29</c:f>
              <c:numCache>
                <c:formatCode>0.00</c:formatCode>
                <c:ptCount val="10"/>
                <c:pt idx="0">
                  <c:v>8.09E-2</c:v>
                </c:pt>
                <c:pt idx="1">
                  <c:v>0.51959999999999995</c:v>
                </c:pt>
                <c:pt idx="2">
                  <c:v>0.24079999999999999</c:v>
                </c:pt>
                <c:pt idx="3">
                  <c:v>5.5999999999999999E-3</c:v>
                </c:pt>
                <c:pt idx="4">
                  <c:v>0.1444</c:v>
                </c:pt>
                <c:pt idx="5">
                  <c:v>3.4000000000000002E-2</c:v>
                </c:pt>
                <c:pt idx="6">
                  <c:v>0</c:v>
                </c:pt>
                <c:pt idx="7">
                  <c:v>8.0000000000000004E-4</c:v>
                </c:pt>
                <c:pt idx="8">
                  <c:v>4.0000000000000002E-4</c:v>
                </c:pt>
                <c:pt idx="9">
                  <c:v>0</c:v>
                </c:pt>
              </c:numCache>
            </c:numRef>
          </c:val>
        </c:ser>
        <c:ser>
          <c:idx val="12"/>
          <c:order val="11"/>
          <c:tx>
            <c:strRef>
              <c:f>'2.1'!$A$30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'2.1'!$B$30:$K$30</c:f>
              <c:numCache>
                <c:formatCode>0.00</c:formatCode>
                <c:ptCount val="10"/>
                <c:pt idx="0">
                  <c:v>8.6117000000000008</c:v>
                </c:pt>
                <c:pt idx="1">
                  <c:v>2.3176000000000001</c:v>
                </c:pt>
                <c:pt idx="2">
                  <c:v>6.8400000000000002E-2</c:v>
                </c:pt>
                <c:pt idx="3">
                  <c:v>0</c:v>
                </c:pt>
                <c:pt idx="4">
                  <c:v>9.5999999999999992E-3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9967488"/>
        <c:axId val="460350016"/>
      </c:barChart>
      <c:catAx>
        <c:axId val="45996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0350016"/>
        <c:crosses val="autoZero"/>
        <c:auto val="1"/>
        <c:lblAlgn val="ctr"/>
        <c:lblOffset val="100"/>
        <c:noMultiLvlLbl val="0"/>
      </c:catAx>
      <c:valAx>
        <c:axId val="460350016"/>
        <c:scaling>
          <c:orientation val="minMax"/>
        </c:scaling>
        <c:delete val="0"/>
        <c:axPos val="l"/>
        <c:majorGridlines/>
        <c:title>
          <c:tx>
            <c:strRef>
              <c:f>'2.1'!$A$16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99674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'2.2'!$C$16</c:f>
          <c:strCache>
            <c:ptCount val="1"/>
            <c:pt idx="0">
              <c:v>Deelgebied 2.2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'2.2'!$A$18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'2.2'!$B$18:$K$18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1.6000000000000001E-3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1.6E-2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'2.2'!$A$19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'2.2'!$B$19:$K$19</c:f>
              <c:numCache>
                <c:formatCode>0.00</c:formatCode>
                <c:ptCount val="10"/>
                <c:pt idx="0">
                  <c:v>5.0000000000000001E-4</c:v>
                </c:pt>
                <c:pt idx="1">
                  <c:v>1.1999999999999999E-3</c:v>
                </c:pt>
                <c:pt idx="2">
                  <c:v>3.5999999999999999E-3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4.0000000000000002E-4</c:v>
                </c:pt>
                <c:pt idx="7">
                  <c:v>0</c:v>
                </c:pt>
                <c:pt idx="8">
                  <c:v>4.4000000000000003E-3</c:v>
                </c:pt>
                <c:pt idx="9">
                  <c:v>0</c:v>
                </c:pt>
              </c:numCache>
            </c:numRef>
          </c:val>
        </c:ser>
        <c:ser>
          <c:idx val="0"/>
          <c:order val="2"/>
          <c:tx>
            <c:strRef>
              <c:f>'2.2'!$A$20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'2.2'!$B$20:$K$20</c:f>
              <c:numCache>
                <c:formatCode>0.00</c:formatCode>
                <c:ptCount val="10"/>
                <c:pt idx="0">
                  <c:v>4.4000000000000003E-3</c:v>
                </c:pt>
                <c:pt idx="1">
                  <c:v>2.3999999999999998E-3</c:v>
                </c:pt>
                <c:pt idx="2">
                  <c:v>2.5600000000000001E-2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4.0000000000000001E-3</c:v>
                </c:pt>
                <c:pt idx="7">
                  <c:v>0</c:v>
                </c:pt>
                <c:pt idx="8">
                  <c:v>5.5999999999999999E-3</c:v>
                </c:pt>
                <c:pt idx="9">
                  <c:v>0</c:v>
                </c:pt>
              </c:numCache>
            </c:numRef>
          </c:val>
        </c:ser>
        <c:ser>
          <c:idx val="1"/>
          <c:order val="3"/>
          <c:tx>
            <c:strRef>
              <c:f>'2.2'!$A$21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'2.2'!$B$21:$K$21</c:f>
              <c:numCache>
                <c:formatCode>0.00</c:formatCode>
                <c:ptCount val="10"/>
                <c:pt idx="0">
                  <c:v>1.2500000000000001E-2</c:v>
                </c:pt>
                <c:pt idx="1">
                  <c:v>1.24E-2</c:v>
                </c:pt>
                <c:pt idx="2">
                  <c:v>0.1108</c:v>
                </c:pt>
                <c:pt idx="3">
                  <c:v>4.0800000000000003E-2</c:v>
                </c:pt>
                <c:pt idx="4">
                  <c:v>1.1599999999999999E-2</c:v>
                </c:pt>
                <c:pt idx="5">
                  <c:v>0</c:v>
                </c:pt>
                <c:pt idx="6">
                  <c:v>7.1599999999999997E-2</c:v>
                </c:pt>
                <c:pt idx="7">
                  <c:v>1.44E-2</c:v>
                </c:pt>
                <c:pt idx="8">
                  <c:v>8.0000000000000002E-3</c:v>
                </c:pt>
                <c:pt idx="9">
                  <c:v>1.5599999999999999E-2</c:v>
                </c:pt>
              </c:numCache>
            </c:numRef>
          </c:val>
        </c:ser>
        <c:ser>
          <c:idx val="4"/>
          <c:order val="4"/>
          <c:tx>
            <c:strRef>
              <c:f>'2.2'!$A$22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'2.2'!$B$22:$K$22</c:f>
              <c:numCache>
                <c:formatCode>0.00</c:formatCode>
                <c:ptCount val="10"/>
                <c:pt idx="0">
                  <c:v>1.84E-2</c:v>
                </c:pt>
                <c:pt idx="1">
                  <c:v>0.54720000000000002</c:v>
                </c:pt>
                <c:pt idx="2">
                  <c:v>0.39639999999999997</c:v>
                </c:pt>
                <c:pt idx="3">
                  <c:v>0.15079999999999999</c:v>
                </c:pt>
                <c:pt idx="4">
                  <c:v>7.6799999999999993E-2</c:v>
                </c:pt>
                <c:pt idx="5">
                  <c:v>4.2799999999999998E-2</c:v>
                </c:pt>
                <c:pt idx="6">
                  <c:v>0.1288</c:v>
                </c:pt>
                <c:pt idx="7">
                  <c:v>0.1244</c:v>
                </c:pt>
                <c:pt idx="8">
                  <c:v>2.0799999999999999E-2</c:v>
                </c:pt>
                <c:pt idx="9">
                  <c:v>0.1268</c:v>
                </c:pt>
              </c:numCache>
            </c:numRef>
          </c:val>
        </c:ser>
        <c:ser>
          <c:idx val="5"/>
          <c:order val="5"/>
          <c:tx>
            <c:strRef>
              <c:f>'2.2'!$A$23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'2.2'!$B$23:$K$23</c:f>
              <c:numCache>
                <c:formatCode>0.00</c:formatCode>
                <c:ptCount val="10"/>
                <c:pt idx="0">
                  <c:v>1.49E-2</c:v>
                </c:pt>
                <c:pt idx="1">
                  <c:v>0.99399999999999999</c:v>
                </c:pt>
                <c:pt idx="2">
                  <c:v>0.65759999999999996</c:v>
                </c:pt>
                <c:pt idx="3">
                  <c:v>1.07</c:v>
                </c:pt>
                <c:pt idx="4">
                  <c:v>0.22</c:v>
                </c:pt>
                <c:pt idx="5">
                  <c:v>0.14000000000000001</c:v>
                </c:pt>
                <c:pt idx="6">
                  <c:v>0.18160000000000001</c:v>
                </c:pt>
                <c:pt idx="7">
                  <c:v>0.71440000000000003</c:v>
                </c:pt>
                <c:pt idx="8">
                  <c:v>0.154</c:v>
                </c:pt>
                <c:pt idx="9">
                  <c:v>1.6392</c:v>
                </c:pt>
              </c:numCache>
            </c:numRef>
          </c:val>
        </c:ser>
        <c:ser>
          <c:idx val="7"/>
          <c:order val="6"/>
          <c:tx>
            <c:strRef>
              <c:f>'2.2'!$A$25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'2.2'!$B$25:$K$25</c:f>
              <c:numCache>
                <c:formatCode>0.00</c:formatCode>
                <c:ptCount val="10"/>
                <c:pt idx="0">
                  <c:v>3.1399999999999997E-2</c:v>
                </c:pt>
                <c:pt idx="1">
                  <c:v>1.2096</c:v>
                </c:pt>
                <c:pt idx="2">
                  <c:v>2.3308</c:v>
                </c:pt>
                <c:pt idx="3">
                  <c:v>1.3260000000000001</c:v>
                </c:pt>
                <c:pt idx="4">
                  <c:v>2.0676000000000001</c:v>
                </c:pt>
                <c:pt idx="5">
                  <c:v>2.0428000000000002</c:v>
                </c:pt>
                <c:pt idx="6">
                  <c:v>3.9956</c:v>
                </c:pt>
                <c:pt idx="7">
                  <c:v>1.7347999999999999</c:v>
                </c:pt>
                <c:pt idx="8">
                  <c:v>3.1143999999999998</c:v>
                </c:pt>
                <c:pt idx="9">
                  <c:v>1.5708</c:v>
                </c:pt>
              </c:numCache>
            </c:numRef>
          </c:val>
        </c:ser>
        <c:ser>
          <c:idx val="8"/>
          <c:order val="7"/>
          <c:tx>
            <c:strRef>
              <c:f>'2.2'!$A$26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'2.2'!$B$26:$K$26</c:f>
              <c:numCache>
                <c:formatCode>0.00</c:formatCode>
                <c:ptCount val="10"/>
                <c:pt idx="0">
                  <c:v>0.13</c:v>
                </c:pt>
                <c:pt idx="1">
                  <c:v>2.258</c:v>
                </c:pt>
                <c:pt idx="2">
                  <c:v>2.2608000000000001</c:v>
                </c:pt>
                <c:pt idx="3">
                  <c:v>0.75839999999999996</c:v>
                </c:pt>
                <c:pt idx="4">
                  <c:v>1.43</c:v>
                </c:pt>
                <c:pt idx="5">
                  <c:v>1.994</c:v>
                </c:pt>
                <c:pt idx="6">
                  <c:v>1.7432000000000001</c:v>
                </c:pt>
                <c:pt idx="7">
                  <c:v>1.0920000000000001</c:v>
                </c:pt>
                <c:pt idx="8">
                  <c:v>1.7616000000000001</c:v>
                </c:pt>
                <c:pt idx="9">
                  <c:v>1.2956000000000001</c:v>
                </c:pt>
              </c:numCache>
            </c:numRef>
          </c:val>
        </c:ser>
        <c:ser>
          <c:idx val="9"/>
          <c:order val="8"/>
          <c:tx>
            <c:strRef>
              <c:f>'2.2'!$A$27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'2.2'!$B$27:$K$27</c:f>
              <c:numCache>
                <c:formatCode>0.00</c:formatCode>
                <c:ptCount val="10"/>
                <c:pt idx="0">
                  <c:v>0.3891</c:v>
                </c:pt>
                <c:pt idx="1">
                  <c:v>2.1088</c:v>
                </c:pt>
                <c:pt idx="2">
                  <c:v>0.83199999999999996</c:v>
                </c:pt>
                <c:pt idx="3">
                  <c:v>1.0704</c:v>
                </c:pt>
                <c:pt idx="4">
                  <c:v>0.65159999999999996</c:v>
                </c:pt>
                <c:pt idx="5">
                  <c:v>1.6344000000000001</c:v>
                </c:pt>
                <c:pt idx="6">
                  <c:v>0.92400000000000004</c:v>
                </c:pt>
                <c:pt idx="7">
                  <c:v>1.0684</c:v>
                </c:pt>
                <c:pt idx="8">
                  <c:v>1.0311999999999999</c:v>
                </c:pt>
                <c:pt idx="9">
                  <c:v>0.37719999999999998</c:v>
                </c:pt>
              </c:numCache>
            </c:numRef>
          </c:val>
        </c:ser>
        <c:ser>
          <c:idx val="10"/>
          <c:order val="9"/>
          <c:tx>
            <c:strRef>
              <c:f>'2.2'!$A$28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'2.2'!$B$28:$K$28</c:f>
              <c:numCache>
                <c:formatCode>0.00</c:formatCode>
                <c:ptCount val="10"/>
                <c:pt idx="0">
                  <c:v>0.24840000000000001</c:v>
                </c:pt>
                <c:pt idx="1">
                  <c:v>0.62319999999999998</c:v>
                </c:pt>
                <c:pt idx="2">
                  <c:v>0.49840000000000001</c:v>
                </c:pt>
                <c:pt idx="3">
                  <c:v>0.53639999999999999</c:v>
                </c:pt>
                <c:pt idx="4">
                  <c:v>0.88560000000000005</c:v>
                </c:pt>
                <c:pt idx="5">
                  <c:v>1.2476</c:v>
                </c:pt>
                <c:pt idx="6">
                  <c:v>0.35799999999999998</c:v>
                </c:pt>
                <c:pt idx="7">
                  <c:v>0.65080000000000005</c:v>
                </c:pt>
                <c:pt idx="8">
                  <c:v>0.1804</c:v>
                </c:pt>
                <c:pt idx="9">
                  <c:v>1.4800000000000001E-2</c:v>
                </c:pt>
              </c:numCache>
            </c:numRef>
          </c:val>
        </c:ser>
        <c:ser>
          <c:idx val="11"/>
          <c:order val="10"/>
          <c:tx>
            <c:strRef>
              <c:f>'2.2'!$A$29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'2.2'!$B$29:$K$29</c:f>
              <c:numCache>
                <c:formatCode>0.00</c:formatCode>
                <c:ptCount val="10"/>
                <c:pt idx="0">
                  <c:v>0.154</c:v>
                </c:pt>
                <c:pt idx="1">
                  <c:v>8.7999999999999995E-2</c:v>
                </c:pt>
                <c:pt idx="2">
                  <c:v>0.35799999999999998</c:v>
                </c:pt>
                <c:pt idx="3">
                  <c:v>1.3599999999999999E-2</c:v>
                </c:pt>
                <c:pt idx="4">
                  <c:v>0.72440000000000004</c:v>
                </c:pt>
                <c:pt idx="5">
                  <c:v>0.2</c:v>
                </c:pt>
                <c:pt idx="6">
                  <c:v>6.2E-2</c:v>
                </c:pt>
                <c:pt idx="7">
                  <c:v>0.25119999999999998</c:v>
                </c:pt>
                <c:pt idx="8">
                  <c:v>1.72E-2</c:v>
                </c:pt>
                <c:pt idx="9">
                  <c:v>0</c:v>
                </c:pt>
              </c:numCache>
            </c:numRef>
          </c:val>
        </c:ser>
        <c:ser>
          <c:idx val="12"/>
          <c:order val="11"/>
          <c:tx>
            <c:strRef>
              <c:f>'2.2'!$A$30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'2.2'!$B$17:$K$17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'2.2'!$B$30:$K$30</c:f>
              <c:numCache>
                <c:formatCode>0.00</c:formatCode>
                <c:ptCount val="10"/>
                <c:pt idx="0">
                  <c:v>7.9667000000000003</c:v>
                </c:pt>
                <c:pt idx="1">
                  <c:v>5.1999999999999998E-3</c:v>
                </c:pt>
                <c:pt idx="2">
                  <c:v>4.0399999999999998E-2</c:v>
                </c:pt>
                <c:pt idx="3">
                  <c:v>0</c:v>
                </c:pt>
                <c:pt idx="4">
                  <c:v>8.6800000000000002E-2</c:v>
                </c:pt>
                <c:pt idx="5">
                  <c:v>1.1599999999999999E-2</c:v>
                </c:pt>
                <c:pt idx="6">
                  <c:v>6.0000000000000001E-3</c:v>
                </c:pt>
                <c:pt idx="7">
                  <c:v>5.7599999999999998E-2</c:v>
                </c:pt>
                <c:pt idx="8">
                  <c:v>4.0000000000000002E-4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513280"/>
        <c:axId val="460353472"/>
      </c:barChart>
      <c:catAx>
        <c:axId val="46051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0353472"/>
        <c:crosses val="autoZero"/>
        <c:auto val="1"/>
        <c:lblAlgn val="ctr"/>
        <c:lblOffset val="100"/>
        <c:noMultiLvlLbl val="0"/>
      </c:catAx>
      <c:valAx>
        <c:axId val="460353472"/>
        <c:scaling>
          <c:orientation val="minMax"/>
        </c:scaling>
        <c:delete val="0"/>
        <c:axPos val="l"/>
        <c:majorGridlines/>
        <c:title>
          <c:tx>
            <c:strRef>
              <c:f>'2.2'!$A$16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605132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'2.3'!$C$16</c:f>
          <c:strCache>
            <c:ptCount val="1"/>
            <c:pt idx="0">
              <c:v>Deelgebied 2.3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'2.3'!$A$18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'2.3'!$B$18:$K$18</c:f>
              <c:numCache>
                <c:formatCode>0.00</c:formatCode>
                <c:ptCount val="10"/>
                <c:pt idx="0">
                  <c:v>2.0000000000000001E-4</c:v>
                </c:pt>
                <c:pt idx="1">
                  <c:v>1.2800000000000001E-2</c:v>
                </c:pt>
                <c:pt idx="2">
                  <c:v>1.2E-2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7.1999999999999998E-3</c:v>
                </c:pt>
                <c:pt idx="7">
                  <c:v>4.0000000000000002E-4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'2.3'!$A$19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'2.3'!$B$19:$K$19</c:f>
              <c:numCache>
                <c:formatCode>0.00</c:formatCode>
                <c:ptCount val="10"/>
                <c:pt idx="0">
                  <c:v>1.7500000000000002E-2</c:v>
                </c:pt>
                <c:pt idx="1">
                  <c:v>9.5999999999999992E-3</c:v>
                </c:pt>
                <c:pt idx="2">
                  <c:v>5.1999999999999998E-3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6.7999999999999996E-3</c:v>
                </c:pt>
                <c:pt idx="7">
                  <c:v>1.6000000000000001E-3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2"/>
          <c:tx>
            <c:strRef>
              <c:f>'2.3'!$A$20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'2.3'!$B$20:$K$20</c:f>
              <c:numCache>
                <c:formatCode>0.00</c:formatCode>
                <c:ptCount val="10"/>
                <c:pt idx="0">
                  <c:v>1.61E-2</c:v>
                </c:pt>
                <c:pt idx="1">
                  <c:v>2.0400000000000001E-2</c:v>
                </c:pt>
                <c:pt idx="2">
                  <c:v>1.32E-2</c:v>
                </c:pt>
                <c:pt idx="3">
                  <c:v>0</c:v>
                </c:pt>
                <c:pt idx="4">
                  <c:v>0</c:v>
                </c:pt>
                <c:pt idx="5">
                  <c:v>8.0000000000000004E-4</c:v>
                </c:pt>
                <c:pt idx="6">
                  <c:v>1.12E-2</c:v>
                </c:pt>
                <c:pt idx="7">
                  <c:v>3.5999999999999999E-3</c:v>
                </c:pt>
                <c:pt idx="8">
                  <c:v>4.0000000000000002E-4</c:v>
                </c:pt>
                <c:pt idx="9">
                  <c:v>1.1999999999999999E-3</c:v>
                </c:pt>
              </c:numCache>
            </c:numRef>
          </c:val>
        </c:ser>
        <c:ser>
          <c:idx val="1"/>
          <c:order val="3"/>
          <c:tx>
            <c:strRef>
              <c:f>'2.3'!$A$21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'2.3'!$B$21:$K$21</c:f>
              <c:numCache>
                <c:formatCode>0.00</c:formatCode>
                <c:ptCount val="10"/>
                <c:pt idx="0">
                  <c:v>1.44E-2</c:v>
                </c:pt>
                <c:pt idx="1">
                  <c:v>3.44E-2</c:v>
                </c:pt>
                <c:pt idx="2">
                  <c:v>8.0399999999999999E-2</c:v>
                </c:pt>
                <c:pt idx="3">
                  <c:v>6.0000000000000001E-3</c:v>
                </c:pt>
                <c:pt idx="4">
                  <c:v>1.6000000000000001E-3</c:v>
                </c:pt>
                <c:pt idx="5">
                  <c:v>4.4000000000000003E-3</c:v>
                </c:pt>
                <c:pt idx="6">
                  <c:v>2.3199999999999998E-2</c:v>
                </c:pt>
                <c:pt idx="7">
                  <c:v>3.1199999999999999E-2</c:v>
                </c:pt>
                <c:pt idx="8">
                  <c:v>4.4000000000000003E-3</c:v>
                </c:pt>
                <c:pt idx="9">
                  <c:v>1.5599999999999999E-2</c:v>
                </c:pt>
              </c:numCache>
            </c:numRef>
          </c:val>
        </c:ser>
        <c:ser>
          <c:idx val="4"/>
          <c:order val="4"/>
          <c:tx>
            <c:strRef>
              <c:f>'2.3'!$A$22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'2.3'!$B$22:$K$22</c:f>
              <c:numCache>
                <c:formatCode>0.00</c:formatCode>
                <c:ptCount val="10"/>
                <c:pt idx="0">
                  <c:v>6.6400000000000001E-2</c:v>
                </c:pt>
                <c:pt idx="1">
                  <c:v>0.4284</c:v>
                </c:pt>
                <c:pt idx="2">
                  <c:v>0.4052</c:v>
                </c:pt>
                <c:pt idx="3">
                  <c:v>0.20960000000000001</c:v>
                </c:pt>
                <c:pt idx="4">
                  <c:v>5.28E-2</c:v>
                </c:pt>
                <c:pt idx="5">
                  <c:v>0.02</c:v>
                </c:pt>
                <c:pt idx="6">
                  <c:v>9.2399999999999996E-2</c:v>
                </c:pt>
                <c:pt idx="7">
                  <c:v>0.1588</c:v>
                </c:pt>
                <c:pt idx="8">
                  <c:v>2.0799999999999999E-2</c:v>
                </c:pt>
                <c:pt idx="9">
                  <c:v>0.12479999999999999</c:v>
                </c:pt>
              </c:numCache>
            </c:numRef>
          </c:val>
        </c:ser>
        <c:ser>
          <c:idx val="5"/>
          <c:order val="5"/>
          <c:tx>
            <c:strRef>
              <c:f>'2.3'!$A$23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'2.3'!$B$23:$K$23</c:f>
              <c:numCache>
                <c:formatCode>0.00</c:formatCode>
                <c:ptCount val="10"/>
                <c:pt idx="0">
                  <c:v>1.1698</c:v>
                </c:pt>
                <c:pt idx="1">
                  <c:v>0.52359999999999995</c:v>
                </c:pt>
                <c:pt idx="2">
                  <c:v>0.7248</c:v>
                </c:pt>
                <c:pt idx="3">
                  <c:v>2.0596000000000001</c:v>
                </c:pt>
                <c:pt idx="4">
                  <c:v>0.4592</c:v>
                </c:pt>
                <c:pt idx="5">
                  <c:v>0.17960000000000001</c:v>
                </c:pt>
                <c:pt idx="6">
                  <c:v>0.22040000000000001</c:v>
                </c:pt>
                <c:pt idx="7">
                  <c:v>0.78200000000000003</c:v>
                </c:pt>
                <c:pt idx="8">
                  <c:v>0.2424</c:v>
                </c:pt>
                <c:pt idx="9">
                  <c:v>1.3320000000000001</c:v>
                </c:pt>
              </c:numCache>
            </c:numRef>
          </c:val>
        </c:ser>
        <c:ser>
          <c:idx val="7"/>
          <c:order val="6"/>
          <c:tx>
            <c:strRef>
              <c:f>'2.3'!$A$25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'2.3'!$B$25:$K$25</c:f>
              <c:numCache>
                <c:formatCode>0.00</c:formatCode>
                <c:ptCount val="10"/>
                <c:pt idx="0">
                  <c:v>0.51160000000000005</c:v>
                </c:pt>
                <c:pt idx="1">
                  <c:v>0.75519999999999998</c:v>
                </c:pt>
                <c:pt idx="2">
                  <c:v>2.4203999999999999</c:v>
                </c:pt>
                <c:pt idx="3">
                  <c:v>1.2487999999999999</c:v>
                </c:pt>
                <c:pt idx="4">
                  <c:v>2.1444000000000001</c:v>
                </c:pt>
                <c:pt idx="5">
                  <c:v>1.8752</c:v>
                </c:pt>
                <c:pt idx="6">
                  <c:v>3.6364000000000001</c:v>
                </c:pt>
                <c:pt idx="7">
                  <c:v>1.9323999999999999</c:v>
                </c:pt>
                <c:pt idx="8">
                  <c:v>2.5895999999999999</c:v>
                </c:pt>
                <c:pt idx="9">
                  <c:v>1.6668000000000001</c:v>
                </c:pt>
              </c:numCache>
            </c:numRef>
          </c:val>
        </c:ser>
        <c:ser>
          <c:idx val="8"/>
          <c:order val="7"/>
          <c:tx>
            <c:strRef>
              <c:f>'2.3'!$A$26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'2.3'!$B$26:$K$26</c:f>
              <c:numCache>
                <c:formatCode>0.00</c:formatCode>
                <c:ptCount val="10"/>
                <c:pt idx="0">
                  <c:v>1.2968999999999999</c:v>
                </c:pt>
                <c:pt idx="1">
                  <c:v>2.1187999999999998</c:v>
                </c:pt>
                <c:pt idx="2">
                  <c:v>2.198</c:v>
                </c:pt>
                <c:pt idx="3">
                  <c:v>1.1472</c:v>
                </c:pt>
                <c:pt idx="4">
                  <c:v>0.94159999999999999</c:v>
                </c:pt>
                <c:pt idx="5">
                  <c:v>2.0192000000000001</c:v>
                </c:pt>
                <c:pt idx="6">
                  <c:v>2.1776</c:v>
                </c:pt>
                <c:pt idx="7">
                  <c:v>1.5708</c:v>
                </c:pt>
                <c:pt idx="8">
                  <c:v>2.1027999999999998</c:v>
                </c:pt>
                <c:pt idx="9">
                  <c:v>1.7964</c:v>
                </c:pt>
              </c:numCache>
            </c:numRef>
          </c:val>
        </c:ser>
        <c:ser>
          <c:idx val="9"/>
          <c:order val="8"/>
          <c:tx>
            <c:strRef>
              <c:f>'2.3'!$A$27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'2.3'!$B$27:$K$27</c:f>
              <c:numCache>
                <c:formatCode>0.00</c:formatCode>
                <c:ptCount val="10"/>
                <c:pt idx="0">
                  <c:v>1.1988000000000001</c:v>
                </c:pt>
                <c:pt idx="1">
                  <c:v>2.972</c:v>
                </c:pt>
                <c:pt idx="2">
                  <c:v>0.88800000000000001</c:v>
                </c:pt>
                <c:pt idx="3">
                  <c:v>0.92320000000000002</c:v>
                </c:pt>
                <c:pt idx="4">
                  <c:v>0.73360000000000003</c:v>
                </c:pt>
                <c:pt idx="5">
                  <c:v>1.6972</c:v>
                </c:pt>
                <c:pt idx="6">
                  <c:v>1.1692</c:v>
                </c:pt>
                <c:pt idx="7">
                  <c:v>1.1736</c:v>
                </c:pt>
                <c:pt idx="8">
                  <c:v>1.3295999999999999</c:v>
                </c:pt>
                <c:pt idx="9">
                  <c:v>0.86799999999999999</c:v>
                </c:pt>
              </c:numCache>
            </c:numRef>
          </c:val>
        </c:ser>
        <c:ser>
          <c:idx val="10"/>
          <c:order val="9"/>
          <c:tx>
            <c:strRef>
              <c:f>'2.3'!$A$28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'2.3'!$B$28:$K$28</c:f>
              <c:numCache>
                <c:formatCode>0.00</c:formatCode>
                <c:ptCount val="10"/>
                <c:pt idx="0">
                  <c:v>0.5111</c:v>
                </c:pt>
                <c:pt idx="1">
                  <c:v>1.2303999999999999</c:v>
                </c:pt>
                <c:pt idx="2">
                  <c:v>0.61560000000000004</c:v>
                </c:pt>
                <c:pt idx="3">
                  <c:v>0.56279999999999997</c:v>
                </c:pt>
                <c:pt idx="4">
                  <c:v>0.70479999999999998</c:v>
                </c:pt>
                <c:pt idx="5">
                  <c:v>0.98199999999999998</c:v>
                </c:pt>
                <c:pt idx="6">
                  <c:v>0.24279999999999999</c:v>
                </c:pt>
                <c:pt idx="7">
                  <c:v>0.7772</c:v>
                </c:pt>
                <c:pt idx="8">
                  <c:v>0.34239999999999998</c:v>
                </c:pt>
                <c:pt idx="9">
                  <c:v>5.6800000000000003E-2</c:v>
                </c:pt>
              </c:numCache>
            </c:numRef>
          </c:val>
        </c:ser>
        <c:ser>
          <c:idx val="11"/>
          <c:order val="10"/>
          <c:tx>
            <c:strRef>
              <c:f>'2.3'!$A$29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'2.3'!$B$29:$K$29</c:f>
              <c:numCache>
                <c:formatCode>0.00</c:formatCode>
                <c:ptCount val="10"/>
                <c:pt idx="0">
                  <c:v>0.53129999999999999</c:v>
                </c:pt>
                <c:pt idx="1">
                  <c:v>0.85560000000000003</c:v>
                </c:pt>
                <c:pt idx="2">
                  <c:v>0.49519999999999997</c:v>
                </c:pt>
                <c:pt idx="3">
                  <c:v>4.2000000000000003E-2</c:v>
                </c:pt>
                <c:pt idx="4">
                  <c:v>0.48720000000000002</c:v>
                </c:pt>
                <c:pt idx="5">
                  <c:v>0.36320000000000002</c:v>
                </c:pt>
                <c:pt idx="6">
                  <c:v>3.4799999999999998E-2</c:v>
                </c:pt>
                <c:pt idx="7">
                  <c:v>0.35120000000000001</c:v>
                </c:pt>
                <c:pt idx="8">
                  <c:v>5.5199999999999999E-2</c:v>
                </c:pt>
                <c:pt idx="9">
                  <c:v>4.0000000000000002E-4</c:v>
                </c:pt>
              </c:numCache>
            </c:numRef>
          </c:val>
        </c:ser>
        <c:ser>
          <c:idx val="12"/>
          <c:order val="11"/>
          <c:tx>
            <c:strRef>
              <c:f>'2.3'!$A$30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'2.3'!$B$17:$K$17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'2.3'!$B$30:$K$30</c:f>
              <c:numCache>
                <c:formatCode>0.00</c:formatCode>
                <c:ptCount val="10"/>
                <c:pt idx="0">
                  <c:v>2.8313999999999999</c:v>
                </c:pt>
                <c:pt idx="1">
                  <c:v>0.28360000000000002</c:v>
                </c:pt>
                <c:pt idx="2">
                  <c:v>0.22239999999999999</c:v>
                </c:pt>
                <c:pt idx="3">
                  <c:v>0</c:v>
                </c:pt>
                <c:pt idx="4">
                  <c:v>0.18920000000000001</c:v>
                </c:pt>
                <c:pt idx="5">
                  <c:v>0.13159999999999999</c:v>
                </c:pt>
                <c:pt idx="6">
                  <c:v>4.0800000000000003E-2</c:v>
                </c:pt>
                <c:pt idx="7">
                  <c:v>0.13</c:v>
                </c:pt>
                <c:pt idx="8">
                  <c:v>2.3199999999999998E-2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515328"/>
        <c:axId val="460356928"/>
      </c:barChart>
      <c:catAx>
        <c:axId val="46051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0356928"/>
        <c:crosses val="autoZero"/>
        <c:auto val="1"/>
        <c:lblAlgn val="ctr"/>
        <c:lblOffset val="100"/>
        <c:noMultiLvlLbl val="0"/>
      </c:catAx>
      <c:valAx>
        <c:axId val="460356928"/>
        <c:scaling>
          <c:orientation val="minMax"/>
        </c:scaling>
        <c:delete val="0"/>
        <c:axPos val="l"/>
        <c:majorGridlines/>
        <c:title>
          <c:tx>
            <c:strRef>
              <c:f>'2.3'!$A$16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60515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'3.0'!$C$16</c:f>
          <c:strCache>
            <c:ptCount val="1"/>
            <c:pt idx="0">
              <c:v>Deelgebied 3.0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'3.0'!$A$18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'3.0'!$B$18:$K$18</c:f>
              <c:numCache>
                <c:formatCode>0.00</c:formatCode>
                <c:ptCount val="10"/>
                <c:pt idx="0">
                  <c:v>8.2000000000000007E-3</c:v>
                </c:pt>
                <c:pt idx="1">
                  <c:v>0</c:v>
                </c:pt>
                <c:pt idx="2">
                  <c:v>4.0000000000000001E-3</c:v>
                </c:pt>
                <c:pt idx="3">
                  <c:v>4.6800000000000001E-2</c:v>
                </c:pt>
                <c:pt idx="4">
                  <c:v>6.4000000000000003E-3</c:v>
                </c:pt>
                <c:pt idx="5">
                  <c:v>6.1199999999999997E-2</c:v>
                </c:pt>
                <c:pt idx="6">
                  <c:v>1.4E-2</c:v>
                </c:pt>
                <c:pt idx="7">
                  <c:v>0.13400000000000001</c:v>
                </c:pt>
                <c:pt idx="8">
                  <c:v>3.32E-2</c:v>
                </c:pt>
                <c:pt idx="9">
                  <c:v>8.0000000000000004E-4</c:v>
                </c:pt>
              </c:numCache>
            </c:numRef>
          </c:val>
        </c:ser>
        <c:ser>
          <c:idx val="3"/>
          <c:order val="1"/>
          <c:tx>
            <c:strRef>
              <c:f>'3.0'!$A$19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'3.0'!$B$19:$K$19</c:f>
              <c:numCache>
                <c:formatCode>0.00</c:formatCode>
                <c:ptCount val="10"/>
                <c:pt idx="0">
                  <c:v>2.1700000000000001E-2</c:v>
                </c:pt>
                <c:pt idx="1">
                  <c:v>4.4000000000000003E-3</c:v>
                </c:pt>
                <c:pt idx="2">
                  <c:v>8.0000000000000002E-3</c:v>
                </c:pt>
                <c:pt idx="3">
                  <c:v>2.0400000000000001E-2</c:v>
                </c:pt>
                <c:pt idx="4">
                  <c:v>1.04E-2</c:v>
                </c:pt>
                <c:pt idx="5">
                  <c:v>1.0800000000000001E-2</c:v>
                </c:pt>
                <c:pt idx="6">
                  <c:v>1.04E-2</c:v>
                </c:pt>
                <c:pt idx="7">
                  <c:v>4.6800000000000001E-2</c:v>
                </c:pt>
                <c:pt idx="8">
                  <c:v>6.7999999999999996E-3</c:v>
                </c:pt>
                <c:pt idx="9">
                  <c:v>2.8E-3</c:v>
                </c:pt>
              </c:numCache>
            </c:numRef>
          </c:val>
        </c:ser>
        <c:ser>
          <c:idx val="0"/>
          <c:order val="2"/>
          <c:tx>
            <c:strRef>
              <c:f>'3.0'!$A$20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'3.0'!$B$20:$K$20</c:f>
              <c:numCache>
                <c:formatCode>0.00</c:formatCode>
                <c:ptCount val="10"/>
                <c:pt idx="0">
                  <c:v>9.0300000000000005E-2</c:v>
                </c:pt>
                <c:pt idx="1">
                  <c:v>2.3199999999999998E-2</c:v>
                </c:pt>
                <c:pt idx="2">
                  <c:v>4.36E-2</c:v>
                </c:pt>
                <c:pt idx="3">
                  <c:v>4.8399999999999999E-2</c:v>
                </c:pt>
                <c:pt idx="4">
                  <c:v>6.2399999999999997E-2</c:v>
                </c:pt>
                <c:pt idx="5">
                  <c:v>2.12E-2</c:v>
                </c:pt>
                <c:pt idx="6">
                  <c:v>2.92E-2</c:v>
                </c:pt>
                <c:pt idx="7">
                  <c:v>0.29759999999999998</c:v>
                </c:pt>
                <c:pt idx="8">
                  <c:v>2.8000000000000001E-2</c:v>
                </c:pt>
                <c:pt idx="9">
                  <c:v>1.4E-2</c:v>
                </c:pt>
              </c:numCache>
            </c:numRef>
          </c:val>
        </c:ser>
        <c:ser>
          <c:idx val="1"/>
          <c:order val="3"/>
          <c:tx>
            <c:strRef>
              <c:f>'3.0'!$A$21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'3.0'!$B$21:$K$21</c:f>
              <c:numCache>
                <c:formatCode>0.00</c:formatCode>
                <c:ptCount val="10"/>
                <c:pt idx="0">
                  <c:v>0.46600000000000003</c:v>
                </c:pt>
                <c:pt idx="1">
                  <c:v>0.49280000000000002</c:v>
                </c:pt>
                <c:pt idx="2">
                  <c:v>0.496</c:v>
                </c:pt>
                <c:pt idx="3">
                  <c:v>0.36840000000000001</c:v>
                </c:pt>
                <c:pt idx="4">
                  <c:v>0.53120000000000001</c:v>
                </c:pt>
                <c:pt idx="5">
                  <c:v>0.2</c:v>
                </c:pt>
                <c:pt idx="6">
                  <c:v>0.19320000000000001</c:v>
                </c:pt>
                <c:pt idx="7">
                  <c:v>3.0495999999999999</c:v>
                </c:pt>
                <c:pt idx="8">
                  <c:v>9.3600000000000003E-2</c:v>
                </c:pt>
                <c:pt idx="9">
                  <c:v>0.26319999999999999</c:v>
                </c:pt>
              </c:numCache>
            </c:numRef>
          </c:val>
        </c:ser>
        <c:ser>
          <c:idx val="4"/>
          <c:order val="4"/>
          <c:tx>
            <c:strRef>
              <c:f>'3.0'!$A$22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'3.0'!$B$22:$K$22</c:f>
              <c:numCache>
                <c:formatCode>0.00</c:formatCode>
                <c:ptCount val="10"/>
                <c:pt idx="0">
                  <c:v>2.5240999999999998</c:v>
                </c:pt>
                <c:pt idx="1">
                  <c:v>4.6188000000000002</c:v>
                </c:pt>
                <c:pt idx="2">
                  <c:v>2.9363999999999999</c:v>
                </c:pt>
                <c:pt idx="3">
                  <c:v>2.0956000000000001</c:v>
                </c:pt>
                <c:pt idx="4">
                  <c:v>2.7664</c:v>
                </c:pt>
                <c:pt idx="5">
                  <c:v>1.6596</c:v>
                </c:pt>
                <c:pt idx="6">
                  <c:v>0.998</c:v>
                </c:pt>
                <c:pt idx="7">
                  <c:v>6.8760000000000003</c:v>
                </c:pt>
                <c:pt idx="8">
                  <c:v>0.53120000000000001</c:v>
                </c:pt>
                <c:pt idx="9">
                  <c:v>3.7155999999999998</c:v>
                </c:pt>
              </c:numCache>
            </c:numRef>
          </c:val>
        </c:ser>
        <c:ser>
          <c:idx val="5"/>
          <c:order val="5"/>
          <c:tx>
            <c:strRef>
              <c:f>'3.0'!$A$23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'3.0'!$B$23:$K$23</c:f>
              <c:numCache>
                <c:formatCode>0.00</c:formatCode>
                <c:ptCount val="10"/>
                <c:pt idx="0">
                  <c:v>5.7754000000000003</c:v>
                </c:pt>
                <c:pt idx="1">
                  <c:v>6.9555999999999996</c:v>
                </c:pt>
                <c:pt idx="2">
                  <c:v>4.6471999999999998</c:v>
                </c:pt>
                <c:pt idx="3">
                  <c:v>5.5</c:v>
                </c:pt>
                <c:pt idx="4">
                  <c:v>5.2675999999999998</c:v>
                </c:pt>
                <c:pt idx="5">
                  <c:v>4.6059999999999999</c:v>
                </c:pt>
                <c:pt idx="6">
                  <c:v>1.8504</c:v>
                </c:pt>
                <c:pt idx="7">
                  <c:v>7.4851999999999999</c:v>
                </c:pt>
                <c:pt idx="8">
                  <c:v>1.6648000000000001</c:v>
                </c:pt>
                <c:pt idx="9">
                  <c:v>11.9808</c:v>
                </c:pt>
              </c:numCache>
            </c:numRef>
          </c:val>
        </c:ser>
        <c:ser>
          <c:idx val="7"/>
          <c:order val="6"/>
          <c:tx>
            <c:strRef>
              <c:f>'3.0'!$A$25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'3.0'!$B$25:$K$25</c:f>
              <c:numCache>
                <c:formatCode>0.00</c:formatCode>
                <c:ptCount val="10"/>
                <c:pt idx="0">
                  <c:v>4.0967000000000002</c:v>
                </c:pt>
                <c:pt idx="1">
                  <c:v>4.0552000000000001</c:v>
                </c:pt>
                <c:pt idx="2">
                  <c:v>6.1336000000000004</c:v>
                </c:pt>
                <c:pt idx="3">
                  <c:v>4.5688000000000004</c:v>
                </c:pt>
                <c:pt idx="4">
                  <c:v>4.6516000000000002</c:v>
                </c:pt>
                <c:pt idx="5">
                  <c:v>5.2439999999999998</c:v>
                </c:pt>
                <c:pt idx="6">
                  <c:v>10.435600000000001</c:v>
                </c:pt>
                <c:pt idx="7">
                  <c:v>1.4088000000000001</c:v>
                </c:pt>
                <c:pt idx="8">
                  <c:v>10.022</c:v>
                </c:pt>
                <c:pt idx="9">
                  <c:v>1.9056</c:v>
                </c:pt>
              </c:numCache>
            </c:numRef>
          </c:val>
        </c:ser>
        <c:ser>
          <c:idx val="8"/>
          <c:order val="7"/>
          <c:tx>
            <c:strRef>
              <c:f>'3.0'!$A$26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'3.0'!$B$26:$K$26</c:f>
              <c:numCache>
                <c:formatCode>0.00</c:formatCode>
                <c:ptCount val="10"/>
                <c:pt idx="0">
                  <c:v>0.8347</c:v>
                </c:pt>
                <c:pt idx="1">
                  <c:v>4.4984000000000002</c:v>
                </c:pt>
                <c:pt idx="2">
                  <c:v>4.8872</c:v>
                </c:pt>
                <c:pt idx="3">
                  <c:v>2.2271999999999998</c:v>
                </c:pt>
                <c:pt idx="4">
                  <c:v>1.7827999999999999</c:v>
                </c:pt>
                <c:pt idx="5">
                  <c:v>2.2764000000000002</c:v>
                </c:pt>
                <c:pt idx="6">
                  <c:v>5.28</c:v>
                </c:pt>
                <c:pt idx="7">
                  <c:v>0.2072</c:v>
                </c:pt>
                <c:pt idx="8">
                  <c:v>3.6736</c:v>
                </c:pt>
                <c:pt idx="9">
                  <c:v>0.58799999999999997</c:v>
                </c:pt>
              </c:numCache>
            </c:numRef>
          </c:val>
        </c:ser>
        <c:ser>
          <c:idx val="9"/>
          <c:order val="8"/>
          <c:tx>
            <c:strRef>
              <c:f>'3.0'!$A$27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'3.0'!$B$27:$K$27</c:f>
              <c:numCache>
                <c:formatCode>0.00</c:formatCode>
                <c:ptCount val="10"/>
                <c:pt idx="0">
                  <c:v>0.20960000000000001</c:v>
                </c:pt>
                <c:pt idx="1">
                  <c:v>1.7403999999999999</c:v>
                </c:pt>
                <c:pt idx="2">
                  <c:v>1.1164000000000001</c:v>
                </c:pt>
                <c:pt idx="3">
                  <c:v>0.28760000000000002</c:v>
                </c:pt>
                <c:pt idx="4">
                  <c:v>0.216</c:v>
                </c:pt>
                <c:pt idx="5">
                  <c:v>0.3876</c:v>
                </c:pt>
                <c:pt idx="6">
                  <c:v>0.97360000000000002</c:v>
                </c:pt>
                <c:pt idx="7">
                  <c:v>4.8800000000000003E-2</c:v>
                </c:pt>
                <c:pt idx="8">
                  <c:v>0.3392</c:v>
                </c:pt>
                <c:pt idx="9">
                  <c:v>7.1199999999999999E-2</c:v>
                </c:pt>
              </c:numCache>
            </c:numRef>
          </c:val>
        </c:ser>
        <c:ser>
          <c:idx val="10"/>
          <c:order val="9"/>
          <c:tx>
            <c:strRef>
              <c:f>'3.0'!$A$28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'3.0'!$B$28:$K$28</c:f>
              <c:numCache>
                <c:formatCode>0.00</c:formatCode>
                <c:ptCount val="10"/>
                <c:pt idx="0">
                  <c:v>5.3600000000000002E-2</c:v>
                </c:pt>
                <c:pt idx="1">
                  <c:v>0.31440000000000001</c:v>
                </c:pt>
                <c:pt idx="2">
                  <c:v>0.1072</c:v>
                </c:pt>
                <c:pt idx="3">
                  <c:v>0.03</c:v>
                </c:pt>
                <c:pt idx="4">
                  <c:v>2.64E-2</c:v>
                </c:pt>
                <c:pt idx="5">
                  <c:v>4.7600000000000003E-2</c:v>
                </c:pt>
                <c:pt idx="6">
                  <c:v>7.8799999999999995E-2</c:v>
                </c:pt>
                <c:pt idx="7">
                  <c:v>1.12E-2</c:v>
                </c:pt>
                <c:pt idx="8">
                  <c:v>3.32E-2</c:v>
                </c:pt>
                <c:pt idx="9">
                  <c:v>5.1999999999999998E-3</c:v>
                </c:pt>
              </c:numCache>
            </c:numRef>
          </c:val>
        </c:ser>
        <c:ser>
          <c:idx val="11"/>
          <c:order val="10"/>
          <c:tx>
            <c:strRef>
              <c:f>'3.0'!$A$29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'3.0'!$B$29:$K$29</c:f>
              <c:numCache>
                <c:formatCode>0.00</c:formatCode>
                <c:ptCount val="10"/>
                <c:pt idx="0">
                  <c:v>2.2200000000000001E-2</c:v>
                </c:pt>
                <c:pt idx="1">
                  <c:v>0.1056</c:v>
                </c:pt>
                <c:pt idx="2">
                  <c:v>1.9599999999999999E-2</c:v>
                </c:pt>
                <c:pt idx="3">
                  <c:v>1.04E-2</c:v>
                </c:pt>
                <c:pt idx="4">
                  <c:v>9.5999999999999992E-3</c:v>
                </c:pt>
                <c:pt idx="5">
                  <c:v>1.6799999999999999E-2</c:v>
                </c:pt>
                <c:pt idx="6">
                  <c:v>2.24E-2</c:v>
                </c:pt>
                <c:pt idx="7">
                  <c:v>3.5999999999999999E-3</c:v>
                </c:pt>
                <c:pt idx="8">
                  <c:v>1.4E-2</c:v>
                </c:pt>
                <c:pt idx="9">
                  <c:v>3.5999999999999999E-3</c:v>
                </c:pt>
              </c:numCache>
            </c:numRef>
          </c:val>
        </c:ser>
        <c:ser>
          <c:idx val="12"/>
          <c:order val="11"/>
          <c:tx>
            <c:strRef>
              <c:f>'3.0'!$A$30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'3.0'!$B$17:$K$17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'3.0'!$B$30:$K$30</c:f>
              <c:numCache>
                <c:formatCode>0.00</c:formatCode>
                <c:ptCount val="10"/>
                <c:pt idx="0">
                  <c:v>5.5500000000000001E-2</c:v>
                </c:pt>
                <c:pt idx="1">
                  <c:v>0.1216</c:v>
                </c:pt>
                <c:pt idx="2">
                  <c:v>1.7999999999999999E-2</c:v>
                </c:pt>
                <c:pt idx="3">
                  <c:v>3.7600000000000001E-2</c:v>
                </c:pt>
                <c:pt idx="4">
                  <c:v>1.2800000000000001E-2</c:v>
                </c:pt>
                <c:pt idx="5">
                  <c:v>8.0000000000000002E-3</c:v>
                </c:pt>
                <c:pt idx="6">
                  <c:v>7.0000000000000007E-2</c:v>
                </c:pt>
                <c:pt idx="7">
                  <c:v>3.2000000000000001E-2</c:v>
                </c:pt>
                <c:pt idx="8">
                  <c:v>2.9600000000000001E-2</c:v>
                </c:pt>
                <c:pt idx="9">
                  <c:v>4.0000000000000002E-4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943360"/>
        <c:axId val="460704576"/>
      </c:barChart>
      <c:catAx>
        <c:axId val="46094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0704576"/>
        <c:crosses val="autoZero"/>
        <c:auto val="1"/>
        <c:lblAlgn val="ctr"/>
        <c:lblOffset val="100"/>
        <c:noMultiLvlLbl val="0"/>
      </c:catAx>
      <c:valAx>
        <c:axId val="460704576"/>
        <c:scaling>
          <c:orientation val="minMax"/>
        </c:scaling>
        <c:delete val="0"/>
        <c:axPos val="l"/>
        <c:majorGridlines/>
        <c:title>
          <c:tx>
            <c:strRef>
              <c:f>'3.0'!$A$16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60943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'3.1'!$C$16</c:f>
          <c:strCache>
            <c:ptCount val="1"/>
            <c:pt idx="0">
              <c:v>Deelgebied 3.1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'3.1'!$A$18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'3.1'!$B$18:$K$18</c:f>
              <c:numCache>
                <c:formatCode>0.00</c:formatCode>
                <c:ptCount val="10"/>
                <c:pt idx="0">
                  <c:v>8.0000000000000004E-4</c:v>
                </c:pt>
                <c:pt idx="1">
                  <c:v>0</c:v>
                </c:pt>
                <c:pt idx="2">
                  <c:v>0</c:v>
                </c:pt>
                <c:pt idx="3">
                  <c:v>3.5999999999999999E-3</c:v>
                </c:pt>
                <c:pt idx="4">
                  <c:v>0</c:v>
                </c:pt>
                <c:pt idx="5">
                  <c:v>1.04E-2</c:v>
                </c:pt>
                <c:pt idx="6">
                  <c:v>4.0000000000000002E-4</c:v>
                </c:pt>
                <c:pt idx="7">
                  <c:v>4.0000000000000002E-4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'3.1'!$A$19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'3.1'!$B$19:$K$19</c:f>
              <c:numCache>
                <c:formatCode>0.00</c:formatCode>
                <c:ptCount val="10"/>
                <c:pt idx="0">
                  <c:v>2.5999999999999999E-3</c:v>
                </c:pt>
                <c:pt idx="1">
                  <c:v>4.0000000000000001E-3</c:v>
                </c:pt>
                <c:pt idx="2">
                  <c:v>8.0000000000000004E-4</c:v>
                </c:pt>
                <c:pt idx="3">
                  <c:v>8.8000000000000005E-3</c:v>
                </c:pt>
                <c:pt idx="4">
                  <c:v>2E-3</c:v>
                </c:pt>
                <c:pt idx="5">
                  <c:v>4.4000000000000003E-3</c:v>
                </c:pt>
                <c:pt idx="6">
                  <c:v>1.1999999999999999E-3</c:v>
                </c:pt>
                <c:pt idx="7">
                  <c:v>4.0000000000000001E-3</c:v>
                </c:pt>
                <c:pt idx="8">
                  <c:v>8.0000000000000004E-4</c:v>
                </c:pt>
                <c:pt idx="9">
                  <c:v>0</c:v>
                </c:pt>
              </c:numCache>
            </c:numRef>
          </c:val>
        </c:ser>
        <c:ser>
          <c:idx val="0"/>
          <c:order val="2"/>
          <c:tx>
            <c:strRef>
              <c:f>'3.1'!$A$20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'3.1'!$B$20:$K$20</c:f>
              <c:numCache>
                <c:formatCode>0.00</c:formatCode>
                <c:ptCount val="10"/>
                <c:pt idx="0">
                  <c:v>1.8499999999999999E-2</c:v>
                </c:pt>
                <c:pt idx="1">
                  <c:v>3.9600000000000003E-2</c:v>
                </c:pt>
                <c:pt idx="2">
                  <c:v>2.12E-2</c:v>
                </c:pt>
                <c:pt idx="3">
                  <c:v>9.3600000000000003E-2</c:v>
                </c:pt>
                <c:pt idx="4">
                  <c:v>4.4000000000000003E-3</c:v>
                </c:pt>
                <c:pt idx="5">
                  <c:v>1.12E-2</c:v>
                </c:pt>
                <c:pt idx="6">
                  <c:v>7.6E-3</c:v>
                </c:pt>
                <c:pt idx="7">
                  <c:v>6.7199999999999996E-2</c:v>
                </c:pt>
                <c:pt idx="8">
                  <c:v>5.5999999999999999E-3</c:v>
                </c:pt>
                <c:pt idx="9">
                  <c:v>1.6000000000000001E-3</c:v>
                </c:pt>
              </c:numCache>
            </c:numRef>
          </c:val>
        </c:ser>
        <c:ser>
          <c:idx val="1"/>
          <c:order val="3"/>
          <c:tx>
            <c:strRef>
              <c:f>'3.1'!$A$21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'3.1'!$B$21:$K$21</c:f>
              <c:numCache>
                <c:formatCode>0.00</c:formatCode>
                <c:ptCount val="10"/>
                <c:pt idx="0">
                  <c:v>0.31159999999999999</c:v>
                </c:pt>
                <c:pt idx="1">
                  <c:v>0.46839999999999998</c:v>
                </c:pt>
                <c:pt idx="2">
                  <c:v>0.3972</c:v>
                </c:pt>
                <c:pt idx="3">
                  <c:v>0.69</c:v>
                </c:pt>
                <c:pt idx="4">
                  <c:v>0.124</c:v>
                </c:pt>
                <c:pt idx="5">
                  <c:v>9.8799999999999999E-2</c:v>
                </c:pt>
                <c:pt idx="6">
                  <c:v>7.8399999999999997E-2</c:v>
                </c:pt>
                <c:pt idx="7">
                  <c:v>0.98</c:v>
                </c:pt>
                <c:pt idx="8">
                  <c:v>6.2799999999999995E-2</c:v>
                </c:pt>
                <c:pt idx="9">
                  <c:v>5.9200000000000003E-2</c:v>
                </c:pt>
              </c:numCache>
            </c:numRef>
          </c:val>
        </c:ser>
        <c:ser>
          <c:idx val="4"/>
          <c:order val="4"/>
          <c:tx>
            <c:strRef>
              <c:f>'3.1'!$A$22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'3.1'!$B$22:$K$22</c:f>
              <c:numCache>
                <c:formatCode>0.00</c:formatCode>
                <c:ptCount val="10"/>
                <c:pt idx="0">
                  <c:v>1.9469000000000001</c:v>
                </c:pt>
                <c:pt idx="1">
                  <c:v>3.7724000000000002</c:v>
                </c:pt>
                <c:pt idx="2">
                  <c:v>1.9648000000000001</c:v>
                </c:pt>
                <c:pt idx="3">
                  <c:v>1.8291999999999999</c:v>
                </c:pt>
                <c:pt idx="4">
                  <c:v>1.1164000000000001</c:v>
                </c:pt>
                <c:pt idx="5">
                  <c:v>0.98040000000000005</c:v>
                </c:pt>
                <c:pt idx="6">
                  <c:v>0.35720000000000002</c:v>
                </c:pt>
                <c:pt idx="7">
                  <c:v>3.4108000000000001</c:v>
                </c:pt>
                <c:pt idx="8">
                  <c:v>0.4168</c:v>
                </c:pt>
                <c:pt idx="9">
                  <c:v>0.86919999999999997</c:v>
                </c:pt>
              </c:numCache>
            </c:numRef>
          </c:val>
        </c:ser>
        <c:ser>
          <c:idx val="5"/>
          <c:order val="5"/>
          <c:tx>
            <c:strRef>
              <c:f>'3.1'!$A$23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'3.1'!$B$23:$K$23</c:f>
              <c:numCache>
                <c:formatCode>0.00</c:formatCode>
                <c:ptCount val="10"/>
                <c:pt idx="0">
                  <c:v>3.3249</c:v>
                </c:pt>
                <c:pt idx="1">
                  <c:v>4.7460000000000004</c:v>
                </c:pt>
                <c:pt idx="2">
                  <c:v>3.3496000000000001</c:v>
                </c:pt>
                <c:pt idx="3">
                  <c:v>4.1836000000000002</c:v>
                </c:pt>
                <c:pt idx="4">
                  <c:v>3.2871999999999999</c:v>
                </c:pt>
                <c:pt idx="5">
                  <c:v>4.2172000000000001</c:v>
                </c:pt>
                <c:pt idx="6">
                  <c:v>0.77359999999999995</c:v>
                </c:pt>
                <c:pt idx="7">
                  <c:v>5.4176000000000002</c:v>
                </c:pt>
                <c:pt idx="8">
                  <c:v>1.3692</c:v>
                </c:pt>
                <c:pt idx="9">
                  <c:v>4.3879999999999999</c:v>
                </c:pt>
              </c:numCache>
            </c:numRef>
          </c:val>
        </c:ser>
        <c:ser>
          <c:idx val="7"/>
          <c:order val="6"/>
          <c:tx>
            <c:strRef>
              <c:f>'3.1'!$A$25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'3.1'!$B$25:$K$25</c:f>
              <c:numCache>
                <c:formatCode>0.00</c:formatCode>
                <c:ptCount val="10"/>
                <c:pt idx="0">
                  <c:v>3.3883000000000001</c:v>
                </c:pt>
                <c:pt idx="1">
                  <c:v>2.3035999999999999</c:v>
                </c:pt>
                <c:pt idx="2">
                  <c:v>3.7427999999999999</c:v>
                </c:pt>
                <c:pt idx="3">
                  <c:v>2.2376</c:v>
                </c:pt>
                <c:pt idx="4">
                  <c:v>2.9436</c:v>
                </c:pt>
                <c:pt idx="5">
                  <c:v>2.1059999999999999</c:v>
                </c:pt>
                <c:pt idx="6">
                  <c:v>8.6823999999999995</c:v>
                </c:pt>
                <c:pt idx="7">
                  <c:v>1.4363999999999999</c:v>
                </c:pt>
                <c:pt idx="8">
                  <c:v>6.3628</c:v>
                </c:pt>
                <c:pt idx="9">
                  <c:v>2.8</c:v>
                </c:pt>
              </c:numCache>
            </c:numRef>
          </c:val>
        </c:ser>
        <c:ser>
          <c:idx val="8"/>
          <c:order val="7"/>
          <c:tx>
            <c:strRef>
              <c:f>'3.1'!$A$26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'3.1'!$B$26:$K$26</c:f>
              <c:numCache>
                <c:formatCode>0.00</c:formatCode>
                <c:ptCount val="10"/>
                <c:pt idx="0">
                  <c:v>1.1693</c:v>
                </c:pt>
                <c:pt idx="1">
                  <c:v>2.2791999999999999</c:v>
                </c:pt>
                <c:pt idx="2">
                  <c:v>2.5032000000000001</c:v>
                </c:pt>
                <c:pt idx="3">
                  <c:v>0.87919999999999998</c:v>
                </c:pt>
                <c:pt idx="4">
                  <c:v>0.72440000000000004</c:v>
                </c:pt>
                <c:pt idx="5">
                  <c:v>0.61480000000000001</c:v>
                </c:pt>
                <c:pt idx="6">
                  <c:v>3.2584</c:v>
                </c:pt>
                <c:pt idx="7">
                  <c:v>0.1812</c:v>
                </c:pt>
                <c:pt idx="8">
                  <c:v>2.35</c:v>
                </c:pt>
                <c:pt idx="9">
                  <c:v>0.76959999999999995</c:v>
                </c:pt>
              </c:numCache>
            </c:numRef>
          </c:val>
        </c:ser>
        <c:ser>
          <c:idx val="9"/>
          <c:order val="8"/>
          <c:tx>
            <c:strRef>
              <c:f>'3.1'!$A$27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'3.1'!$B$27:$K$27</c:f>
              <c:numCache>
                <c:formatCode>0.00</c:formatCode>
                <c:ptCount val="10"/>
                <c:pt idx="0">
                  <c:v>0.62390000000000001</c:v>
                </c:pt>
                <c:pt idx="1">
                  <c:v>0.68440000000000001</c:v>
                </c:pt>
                <c:pt idx="2">
                  <c:v>0.47960000000000003</c:v>
                </c:pt>
                <c:pt idx="3">
                  <c:v>9.6000000000000002E-2</c:v>
                </c:pt>
                <c:pt idx="4">
                  <c:v>6.1600000000000002E-2</c:v>
                </c:pt>
                <c:pt idx="5">
                  <c:v>6.6000000000000003E-2</c:v>
                </c:pt>
                <c:pt idx="6">
                  <c:v>0.30159999999999998</c:v>
                </c:pt>
                <c:pt idx="7">
                  <c:v>2.4E-2</c:v>
                </c:pt>
                <c:pt idx="8">
                  <c:v>0.1888</c:v>
                </c:pt>
                <c:pt idx="9">
                  <c:v>5.2400000000000002E-2</c:v>
                </c:pt>
              </c:numCache>
            </c:numRef>
          </c:val>
        </c:ser>
        <c:ser>
          <c:idx val="10"/>
          <c:order val="9"/>
          <c:tx>
            <c:strRef>
              <c:f>'3.1'!$A$28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'3.1'!$B$28:$K$28</c:f>
              <c:numCache>
                <c:formatCode>0.00</c:formatCode>
                <c:ptCount val="10"/>
                <c:pt idx="0">
                  <c:v>0.15310000000000001</c:v>
                </c:pt>
                <c:pt idx="1">
                  <c:v>5.0799999999999998E-2</c:v>
                </c:pt>
                <c:pt idx="2">
                  <c:v>2.2800000000000001E-2</c:v>
                </c:pt>
                <c:pt idx="3">
                  <c:v>8.0000000000000002E-3</c:v>
                </c:pt>
                <c:pt idx="4">
                  <c:v>4.7999999999999996E-3</c:v>
                </c:pt>
                <c:pt idx="5">
                  <c:v>4.7999999999999996E-3</c:v>
                </c:pt>
                <c:pt idx="6">
                  <c:v>2.52E-2</c:v>
                </c:pt>
                <c:pt idx="7">
                  <c:v>5.5999999999999999E-3</c:v>
                </c:pt>
                <c:pt idx="8">
                  <c:v>4.0000000000000001E-3</c:v>
                </c:pt>
                <c:pt idx="9">
                  <c:v>8.0000000000000004E-4</c:v>
                </c:pt>
              </c:numCache>
            </c:numRef>
          </c:val>
        </c:ser>
        <c:ser>
          <c:idx val="11"/>
          <c:order val="10"/>
          <c:tx>
            <c:strRef>
              <c:f>'3.1'!$A$29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'3.1'!$B$29:$K$29</c:f>
              <c:numCache>
                <c:formatCode>0.00</c:formatCode>
                <c:ptCount val="10"/>
                <c:pt idx="0">
                  <c:v>5.2999999999999999E-2</c:v>
                </c:pt>
                <c:pt idx="1">
                  <c:v>6.7999999999999996E-3</c:v>
                </c:pt>
                <c:pt idx="2">
                  <c:v>2.8E-3</c:v>
                </c:pt>
                <c:pt idx="3">
                  <c:v>4.0000000000000002E-4</c:v>
                </c:pt>
                <c:pt idx="4">
                  <c:v>8.0000000000000004E-4</c:v>
                </c:pt>
                <c:pt idx="5">
                  <c:v>0</c:v>
                </c:pt>
                <c:pt idx="6">
                  <c:v>6.7999999999999996E-3</c:v>
                </c:pt>
                <c:pt idx="7">
                  <c:v>8.0000000000000004E-4</c:v>
                </c:pt>
                <c:pt idx="8">
                  <c:v>8.0000000000000004E-4</c:v>
                </c:pt>
                <c:pt idx="9">
                  <c:v>0</c:v>
                </c:pt>
              </c:numCache>
            </c:numRef>
          </c:val>
        </c:ser>
        <c:ser>
          <c:idx val="12"/>
          <c:order val="11"/>
          <c:tx>
            <c:strRef>
              <c:f>'3.1'!$A$30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'3.1'!$B$17:$K$17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'3.1'!$B$30:$K$30</c:f>
              <c:numCache>
                <c:formatCode>0.00</c:formatCode>
                <c:ptCount val="10"/>
                <c:pt idx="0">
                  <c:v>0.1905</c:v>
                </c:pt>
                <c:pt idx="1">
                  <c:v>1.1999999999999999E-3</c:v>
                </c:pt>
                <c:pt idx="2">
                  <c:v>0</c:v>
                </c:pt>
                <c:pt idx="3">
                  <c:v>4.0000000000000002E-4</c:v>
                </c:pt>
                <c:pt idx="4">
                  <c:v>4.0000000000000002E-4</c:v>
                </c:pt>
                <c:pt idx="5">
                  <c:v>4.0000000000000002E-4</c:v>
                </c:pt>
                <c:pt idx="6">
                  <c:v>1.0800000000000001E-2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944384"/>
        <c:axId val="460708032"/>
      </c:barChart>
      <c:catAx>
        <c:axId val="46094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0708032"/>
        <c:crosses val="autoZero"/>
        <c:auto val="1"/>
        <c:lblAlgn val="ctr"/>
        <c:lblOffset val="100"/>
        <c:noMultiLvlLbl val="0"/>
      </c:catAx>
      <c:valAx>
        <c:axId val="460708032"/>
        <c:scaling>
          <c:orientation val="minMax"/>
        </c:scaling>
        <c:delete val="0"/>
        <c:axPos val="l"/>
        <c:majorGridlines/>
        <c:title>
          <c:tx>
            <c:strRef>
              <c:f>'3.1'!$A$16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609443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'3.2'!$C$16</c:f>
          <c:strCache>
            <c:ptCount val="1"/>
            <c:pt idx="0">
              <c:v>Deelgebied 3.2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'3.2'!$A$18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'3.2'!$B$18:$K$18</c:f>
              <c:numCache>
                <c:formatCode>0.00</c:formatCode>
                <c:ptCount val="10"/>
                <c:pt idx="0">
                  <c:v>4.0000000000000002E-4</c:v>
                </c:pt>
                <c:pt idx="1">
                  <c:v>2.3999999999999998E-3</c:v>
                </c:pt>
                <c:pt idx="2">
                  <c:v>1.1999999999999999E-3</c:v>
                </c:pt>
                <c:pt idx="3">
                  <c:v>2E-3</c:v>
                </c:pt>
                <c:pt idx="4">
                  <c:v>0</c:v>
                </c:pt>
                <c:pt idx="5">
                  <c:v>0</c:v>
                </c:pt>
                <c:pt idx="6">
                  <c:v>1.1999999999999999E-3</c:v>
                </c:pt>
                <c:pt idx="7">
                  <c:v>2E-3</c:v>
                </c:pt>
                <c:pt idx="8">
                  <c:v>0</c:v>
                </c:pt>
                <c:pt idx="9">
                  <c:v>1.6000000000000001E-3</c:v>
                </c:pt>
              </c:numCache>
            </c:numRef>
          </c:val>
        </c:ser>
        <c:ser>
          <c:idx val="3"/>
          <c:order val="1"/>
          <c:tx>
            <c:strRef>
              <c:f>'3.2'!$A$19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'3.2'!$B$19:$K$19</c:f>
              <c:numCache>
                <c:formatCode>0.00</c:formatCode>
                <c:ptCount val="10"/>
                <c:pt idx="0">
                  <c:v>8.0000000000000004E-4</c:v>
                </c:pt>
                <c:pt idx="1">
                  <c:v>6.4000000000000003E-3</c:v>
                </c:pt>
                <c:pt idx="2">
                  <c:v>3.2000000000000002E-3</c:v>
                </c:pt>
                <c:pt idx="3">
                  <c:v>1.7999999999999999E-2</c:v>
                </c:pt>
                <c:pt idx="4">
                  <c:v>4.0000000000000002E-4</c:v>
                </c:pt>
                <c:pt idx="5">
                  <c:v>4.0000000000000002E-4</c:v>
                </c:pt>
                <c:pt idx="6">
                  <c:v>2E-3</c:v>
                </c:pt>
                <c:pt idx="7">
                  <c:v>6.7999999999999996E-3</c:v>
                </c:pt>
                <c:pt idx="8">
                  <c:v>0</c:v>
                </c:pt>
                <c:pt idx="9">
                  <c:v>1.1999999999999999E-3</c:v>
                </c:pt>
              </c:numCache>
            </c:numRef>
          </c:val>
        </c:ser>
        <c:ser>
          <c:idx val="0"/>
          <c:order val="2"/>
          <c:tx>
            <c:strRef>
              <c:f>'3.2'!$A$20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'3.2'!$B$20:$K$20</c:f>
              <c:numCache>
                <c:formatCode>0.00</c:formatCode>
                <c:ptCount val="10"/>
                <c:pt idx="0">
                  <c:v>1.15E-2</c:v>
                </c:pt>
                <c:pt idx="1">
                  <c:v>5.2400000000000002E-2</c:v>
                </c:pt>
                <c:pt idx="2">
                  <c:v>2.1999999999999999E-2</c:v>
                </c:pt>
                <c:pt idx="3">
                  <c:v>0.13600000000000001</c:v>
                </c:pt>
                <c:pt idx="4">
                  <c:v>1.32E-2</c:v>
                </c:pt>
                <c:pt idx="5">
                  <c:v>1.6000000000000001E-3</c:v>
                </c:pt>
                <c:pt idx="6">
                  <c:v>2.8E-3</c:v>
                </c:pt>
                <c:pt idx="7">
                  <c:v>4.8399999999999999E-2</c:v>
                </c:pt>
                <c:pt idx="8">
                  <c:v>8.0000000000000004E-4</c:v>
                </c:pt>
                <c:pt idx="9">
                  <c:v>4.7999999999999996E-3</c:v>
                </c:pt>
              </c:numCache>
            </c:numRef>
          </c:val>
        </c:ser>
        <c:ser>
          <c:idx val="1"/>
          <c:order val="3"/>
          <c:tx>
            <c:strRef>
              <c:f>'3.2'!$A$21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'3.2'!$B$21:$K$21</c:f>
              <c:numCache>
                <c:formatCode>0.00</c:formatCode>
                <c:ptCount val="10"/>
                <c:pt idx="0">
                  <c:v>0.29620000000000002</c:v>
                </c:pt>
                <c:pt idx="1">
                  <c:v>0.39800000000000002</c:v>
                </c:pt>
                <c:pt idx="2">
                  <c:v>0.36359999999999998</c:v>
                </c:pt>
                <c:pt idx="3">
                  <c:v>1.1084000000000001</c:v>
                </c:pt>
                <c:pt idx="4">
                  <c:v>0.10920000000000001</c:v>
                </c:pt>
                <c:pt idx="5">
                  <c:v>4.7600000000000003E-2</c:v>
                </c:pt>
                <c:pt idx="6">
                  <c:v>5.9200000000000003E-2</c:v>
                </c:pt>
                <c:pt idx="7">
                  <c:v>0.5756</c:v>
                </c:pt>
                <c:pt idx="8">
                  <c:v>1.0800000000000001E-2</c:v>
                </c:pt>
                <c:pt idx="9">
                  <c:v>5.3999999999999999E-2</c:v>
                </c:pt>
              </c:numCache>
            </c:numRef>
          </c:val>
        </c:ser>
        <c:ser>
          <c:idx val="4"/>
          <c:order val="4"/>
          <c:tx>
            <c:strRef>
              <c:f>'3.2'!$A$22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'3.2'!$B$22:$K$22</c:f>
              <c:numCache>
                <c:formatCode>0.00</c:formatCode>
                <c:ptCount val="10"/>
                <c:pt idx="0">
                  <c:v>1.9124000000000001</c:v>
                </c:pt>
                <c:pt idx="1">
                  <c:v>4.1116000000000001</c:v>
                </c:pt>
                <c:pt idx="2">
                  <c:v>2.2704</c:v>
                </c:pt>
                <c:pt idx="3">
                  <c:v>2.7504</c:v>
                </c:pt>
                <c:pt idx="4">
                  <c:v>1.2108000000000001</c:v>
                </c:pt>
                <c:pt idx="5">
                  <c:v>0.68920000000000003</c:v>
                </c:pt>
                <c:pt idx="6">
                  <c:v>0.28320000000000001</c:v>
                </c:pt>
                <c:pt idx="7">
                  <c:v>2.3712</c:v>
                </c:pt>
                <c:pt idx="8">
                  <c:v>0.2616</c:v>
                </c:pt>
                <c:pt idx="9">
                  <c:v>0.75519999999999998</c:v>
                </c:pt>
              </c:numCache>
            </c:numRef>
          </c:val>
        </c:ser>
        <c:ser>
          <c:idx val="5"/>
          <c:order val="5"/>
          <c:tx>
            <c:strRef>
              <c:f>'3.2'!$A$23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'3.2'!$B$23:$K$23</c:f>
              <c:numCache>
                <c:formatCode>0.00</c:formatCode>
                <c:ptCount val="10"/>
                <c:pt idx="0">
                  <c:v>3.6213000000000002</c:v>
                </c:pt>
                <c:pt idx="1">
                  <c:v>5.0743999999999998</c:v>
                </c:pt>
                <c:pt idx="2">
                  <c:v>4.0688000000000004</c:v>
                </c:pt>
                <c:pt idx="3">
                  <c:v>4.5284000000000004</c:v>
                </c:pt>
                <c:pt idx="4">
                  <c:v>3.7656000000000001</c:v>
                </c:pt>
                <c:pt idx="5">
                  <c:v>4.6803999999999997</c:v>
                </c:pt>
                <c:pt idx="6">
                  <c:v>0.62919999999999998</c:v>
                </c:pt>
                <c:pt idx="7">
                  <c:v>6.8064</c:v>
                </c:pt>
                <c:pt idx="8">
                  <c:v>1.4403999999999999</c:v>
                </c:pt>
                <c:pt idx="9">
                  <c:v>5.6547999999999998</c:v>
                </c:pt>
              </c:numCache>
            </c:numRef>
          </c:val>
        </c:ser>
        <c:ser>
          <c:idx val="7"/>
          <c:order val="6"/>
          <c:tx>
            <c:strRef>
              <c:f>'3.2'!$A$25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'3.2'!$B$25:$K$25</c:f>
              <c:numCache>
                <c:formatCode>0.00</c:formatCode>
                <c:ptCount val="10"/>
                <c:pt idx="0">
                  <c:v>4.3948</c:v>
                </c:pt>
                <c:pt idx="1">
                  <c:v>2.7871999999999999</c:v>
                </c:pt>
                <c:pt idx="2">
                  <c:v>4.4463999999999997</c:v>
                </c:pt>
                <c:pt idx="3">
                  <c:v>2.9176000000000002</c:v>
                </c:pt>
                <c:pt idx="4">
                  <c:v>3.1375999999999999</c:v>
                </c:pt>
                <c:pt idx="5">
                  <c:v>2.4476</c:v>
                </c:pt>
                <c:pt idx="6">
                  <c:v>11.792400000000001</c:v>
                </c:pt>
                <c:pt idx="7">
                  <c:v>2.0840000000000001</c:v>
                </c:pt>
                <c:pt idx="8">
                  <c:v>8.34</c:v>
                </c:pt>
                <c:pt idx="9">
                  <c:v>2.7732000000000001</c:v>
                </c:pt>
              </c:numCache>
            </c:numRef>
          </c:val>
        </c:ser>
        <c:ser>
          <c:idx val="8"/>
          <c:order val="7"/>
          <c:tx>
            <c:strRef>
              <c:f>'3.2'!$A$26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'3.2'!$B$26:$K$26</c:f>
              <c:numCache>
                <c:formatCode>0.00</c:formatCode>
                <c:ptCount val="10"/>
                <c:pt idx="0">
                  <c:v>1.3906000000000001</c:v>
                </c:pt>
                <c:pt idx="1">
                  <c:v>2.9540000000000002</c:v>
                </c:pt>
                <c:pt idx="2">
                  <c:v>2.8780000000000001</c:v>
                </c:pt>
                <c:pt idx="3">
                  <c:v>1.1075999999999999</c:v>
                </c:pt>
                <c:pt idx="4">
                  <c:v>0.55159999999999998</c:v>
                </c:pt>
                <c:pt idx="5">
                  <c:v>0.74439999999999995</c:v>
                </c:pt>
                <c:pt idx="6">
                  <c:v>2.7395999999999998</c:v>
                </c:pt>
                <c:pt idx="7">
                  <c:v>0.23319999999999999</c:v>
                </c:pt>
                <c:pt idx="8">
                  <c:v>2.0988000000000002</c:v>
                </c:pt>
                <c:pt idx="9">
                  <c:v>0.5736</c:v>
                </c:pt>
              </c:numCache>
            </c:numRef>
          </c:val>
        </c:ser>
        <c:ser>
          <c:idx val="9"/>
          <c:order val="8"/>
          <c:tx>
            <c:strRef>
              <c:f>'3.2'!$A$27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'3.2'!$B$27:$K$27</c:f>
              <c:numCache>
                <c:formatCode>0.00</c:formatCode>
                <c:ptCount val="10"/>
                <c:pt idx="0">
                  <c:v>0.94350000000000001</c:v>
                </c:pt>
                <c:pt idx="1">
                  <c:v>1.3635999999999999</c:v>
                </c:pt>
                <c:pt idx="2">
                  <c:v>0.51400000000000001</c:v>
                </c:pt>
                <c:pt idx="3">
                  <c:v>7.9200000000000007E-2</c:v>
                </c:pt>
                <c:pt idx="4">
                  <c:v>3.9199999999999999E-2</c:v>
                </c:pt>
                <c:pt idx="5">
                  <c:v>0.1028</c:v>
                </c:pt>
                <c:pt idx="6">
                  <c:v>0.18079999999999999</c:v>
                </c:pt>
                <c:pt idx="7">
                  <c:v>2.0400000000000001E-2</c:v>
                </c:pt>
                <c:pt idx="8">
                  <c:v>0.14360000000000001</c:v>
                </c:pt>
                <c:pt idx="9">
                  <c:v>3.2800000000000003E-2</c:v>
                </c:pt>
              </c:numCache>
            </c:numRef>
          </c:val>
        </c:ser>
        <c:ser>
          <c:idx val="10"/>
          <c:order val="9"/>
          <c:tx>
            <c:strRef>
              <c:f>'3.2'!$A$28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'3.2'!$B$28:$K$28</c:f>
              <c:numCache>
                <c:formatCode>0.00</c:formatCode>
                <c:ptCount val="10"/>
                <c:pt idx="0">
                  <c:v>0.30109999999999998</c:v>
                </c:pt>
                <c:pt idx="1">
                  <c:v>0.17760000000000001</c:v>
                </c:pt>
                <c:pt idx="2">
                  <c:v>2.8799999999999999E-2</c:v>
                </c:pt>
                <c:pt idx="3">
                  <c:v>3.5999999999999999E-3</c:v>
                </c:pt>
                <c:pt idx="4">
                  <c:v>3.5999999999999999E-3</c:v>
                </c:pt>
                <c:pt idx="5">
                  <c:v>6.7999999999999996E-3</c:v>
                </c:pt>
                <c:pt idx="6">
                  <c:v>1.1599999999999999E-2</c:v>
                </c:pt>
                <c:pt idx="7">
                  <c:v>1.6000000000000001E-3</c:v>
                </c:pt>
                <c:pt idx="8">
                  <c:v>9.1999999999999998E-3</c:v>
                </c:pt>
                <c:pt idx="9">
                  <c:v>1.6000000000000001E-3</c:v>
                </c:pt>
              </c:numCache>
            </c:numRef>
          </c:val>
        </c:ser>
        <c:ser>
          <c:idx val="11"/>
          <c:order val="10"/>
          <c:tx>
            <c:strRef>
              <c:f>'3.2'!$A$29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'3.2'!$B$29:$K$29</c:f>
              <c:numCache>
                <c:formatCode>0.00</c:formatCode>
                <c:ptCount val="10"/>
                <c:pt idx="0">
                  <c:v>5.4100000000000002E-2</c:v>
                </c:pt>
                <c:pt idx="1">
                  <c:v>2.24E-2</c:v>
                </c:pt>
                <c:pt idx="2">
                  <c:v>6.0000000000000001E-3</c:v>
                </c:pt>
                <c:pt idx="3">
                  <c:v>4.0000000000000002E-4</c:v>
                </c:pt>
                <c:pt idx="4">
                  <c:v>4.0000000000000002E-4</c:v>
                </c:pt>
                <c:pt idx="5">
                  <c:v>1.6000000000000001E-3</c:v>
                </c:pt>
                <c:pt idx="6">
                  <c:v>4.4000000000000003E-3</c:v>
                </c:pt>
                <c:pt idx="7">
                  <c:v>0</c:v>
                </c:pt>
                <c:pt idx="8">
                  <c:v>2.8E-3</c:v>
                </c:pt>
                <c:pt idx="9">
                  <c:v>8.0000000000000004E-4</c:v>
                </c:pt>
              </c:numCache>
            </c:numRef>
          </c:val>
        </c:ser>
        <c:ser>
          <c:idx val="12"/>
          <c:order val="11"/>
          <c:tx>
            <c:strRef>
              <c:f>'3.2'!$A$30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'3.2'!$B$17:$K$17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'3.2'!$B$30:$K$30</c:f>
              <c:numCache>
                <c:formatCode>0.00</c:formatCode>
                <c:ptCount val="10"/>
                <c:pt idx="0">
                  <c:v>2.2499999999999999E-2</c:v>
                </c:pt>
                <c:pt idx="1">
                  <c:v>1.1599999999999999E-2</c:v>
                </c:pt>
                <c:pt idx="2">
                  <c:v>1.6000000000000001E-3</c:v>
                </c:pt>
                <c:pt idx="3">
                  <c:v>0</c:v>
                </c:pt>
                <c:pt idx="4">
                  <c:v>4.0000000000000002E-4</c:v>
                </c:pt>
                <c:pt idx="5">
                  <c:v>1.1999999999999999E-3</c:v>
                </c:pt>
                <c:pt idx="6">
                  <c:v>8.0000000000000004E-4</c:v>
                </c:pt>
                <c:pt idx="7">
                  <c:v>0</c:v>
                </c:pt>
                <c:pt idx="8">
                  <c:v>2.8E-3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945408"/>
        <c:axId val="461088448"/>
      </c:barChart>
      <c:catAx>
        <c:axId val="46094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1088448"/>
        <c:crosses val="autoZero"/>
        <c:auto val="1"/>
        <c:lblAlgn val="ctr"/>
        <c:lblOffset val="100"/>
        <c:noMultiLvlLbl val="0"/>
      </c:catAx>
      <c:valAx>
        <c:axId val="461088448"/>
        <c:scaling>
          <c:orientation val="minMax"/>
        </c:scaling>
        <c:delete val="0"/>
        <c:axPos val="l"/>
        <c:majorGridlines/>
        <c:title>
          <c:tx>
            <c:strRef>
              <c:f>'3.2'!$A$16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60945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'1.3'!$C$16</c:f>
          <c:strCache>
            <c:ptCount val="1"/>
            <c:pt idx="0">
              <c:v>Deelgebied 1.3</c:v>
            </c:pt>
          </c:strCache>
        </c:strRef>
      </c:tx>
      <c:layout>
        <c:manualLayout>
          <c:xMode val="edge"/>
          <c:yMode val="edge"/>
          <c:x val="0.78949773693149039"/>
          <c:y val="5.901336164735566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'1.3'!$A$18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'1.3'!$B$18:$K$18</c:f>
              <c:numCache>
                <c:formatCode>0.00</c:formatCode>
                <c:ptCount val="10"/>
                <c:pt idx="0">
                  <c:v>0.51819999999999999</c:v>
                </c:pt>
                <c:pt idx="1">
                  <c:v>2.1440000000000001</c:v>
                </c:pt>
                <c:pt idx="2">
                  <c:v>8.5999999999999993E-2</c:v>
                </c:pt>
                <c:pt idx="3">
                  <c:v>8.5999999999999993E-2</c:v>
                </c:pt>
                <c:pt idx="4">
                  <c:v>0.33639999999999998</c:v>
                </c:pt>
                <c:pt idx="5">
                  <c:v>8.6400000000000005E-2</c:v>
                </c:pt>
                <c:pt idx="6">
                  <c:v>0.374</c:v>
                </c:pt>
                <c:pt idx="7">
                  <c:v>0.33639999999999998</c:v>
                </c:pt>
                <c:pt idx="8">
                  <c:v>0.32319999999999999</c:v>
                </c:pt>
                <c:pt idx="9">
                  <c:v>1.5724</c:v>
                </c:pt>
              </c:numCache>
            </c:numRef>
          </c:val>
        </c:ser>
        <c:ser>
          <c:idx val="3"/>
          <c:order val="1"/>
          <c:tx>
            <c:strRef>
              <c:f>'1.3'!$A$19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'1.3'!$B$19:$K$19</c:f>
              <c:numCache>
                <c:formatCode>0.00</c:formatCode>
                <c:ptCount val="10"/>
                <c:pt idx="0">
                  <c:v>1.0941000000000001</c:v>
                </c:pt>
                <c:pt idx="1">
                  <c:v>1.5604</c:v>
                </c:pt>
                <c:pt idx="2">
                  <c:v>0.36880000000000002</c:v>
                </c:pt>
                <c:pt idx="3">
                  <c:v>0.52880000000000005</c:v>
                </c:pt>
                <c:pt idx="4">
                  <c:v>1.1248</c:v>
                </c:pt>
                <c:pt idx="5">
                  <c:v>0.22439999999999999</c:v>
                </c:pt>
                <c:pt idx="6">
                  <c:v>0.3972</c:v>
                </c:pt>
                <c:pt idx="7">
                  <c:v>0.63719999999999999</c:v>
                </c:pt>
                <c:pt idx="8">
                  <c:v>1.3424</c:v>
                </c:pt>
                <c:pt idx="9">
                  <c:v>1.9792000000000001</c:v>
                </c:pt>
              </c:numCache>
            </c:numRef>
          </c:val>
        </c:ser>
        <c:ser>
          <c:idx val="0"/>
          <c:order val="2"/>
          <c:tx>
            <c:strRef>
              <c:f>'1.3'!$A$20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'1.3'!$B$20:$K$20</c:f>
              <c:numCache>
                <c:formatCode>0.00</c:formatCode>
                <c:ptCount val="10"/>
                <c:pt idx="0">
                  <c:v>1.4650000000000001</c:v>
                </c:pt>
                <c:pt idx="1">
                  <c:v>2.2784</c:v>
                </c:pt>
                <c:pt idx="2">
                  <c:v>0.59560000000000002</c:v>
                </c:pt>
                <c:pt idx="3">
                  <c:v>1.6836</c:v>
                </c:pt>
                <c:pt idx="4">
                  <c:v>1.65</c:v>
                </c:pt>
                <c:pt idx="5">
                  <c:v>0.94479999999999997</c:v>
                </c:pt>
                <c:pt idx="6">
                  <c:v>0.88560000000000005</c:v>
                </c:pt>
                <c:pt idx="7">
                  <c:v>1.66</c:v>
                </c:pt>
                <c:pt idx="8">
                  <c:v>1.9339999999999999</c:v>
                </c:pt>
                <c:pt idx="9">
                  <c:v>2.3212000000000002</c:v>
                </c:pt>
              </c:numCache>
            </c:numRef>
          </c:val>
        </c:ser>
        <c:ser>
          <c:idx val="1"/>
          <c:order val="3"/>
          <c:tx>
            <c:strRef>
              <c:f>'1.3'!$A$21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'1.3'!$B$21:$K$21</c:f>
              <c:numCache>
                <c:formatCode>0.00</c:formatCode>
                <c:ptCount val="10"/>
                <c:pt idx="0">
                  <c:v>1.2397</c:v>
                </c:pt>
                <c:pt idx="1">
                  <c:v>3.6427999999999998</c:v>
                </c:pt>
                <c:pt idx="2">
                  <c:v>1.1644000000000001</c:v>
                </c:pt>
                <c:pt idx="3">
                  <c:v>4.1428000000000003</c:v>
                </c:pt>
                <c:pt idx="4">
                  <c:v>2.4148000000000001</c:v>
                </c:pt>
                <c:pt idx="5">
                  <c:v>2.7267999999999999</c:v>
                </c:pt>
                <c:pt idx="6">
                  <c:v>1.3415999999999999</c:v>
                </c:pt>
                <c:pt idx="7">
                  <c:v>3.3936000000000002</c:v>
                </c:pt>
                <c:pt idx="8">
                  <c:v>3.0968</c:v>
                </c:pt>
                <c:pt idx="9">
                  <c:v>3.0415999999999999</c:v>
                </c:pt>
              </c:numCache>
            </c:numRef>
          </c:val>
        </c:ser>
        <c:ser>
          <c:idx val="4"/>
          <c:order val="4"/>
          <c:tx>
            <c:strRef>
              <c:f>'1.3'!$A$22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'1.3'!$B$22:$K$22</c:f>
              <c:numCache>
                <c:formatCode>0.00</c:formatCode>
                <c:ptCount val="10"/>
                <c:pt idx="0">
                  <c:v>1.7788999999999999</c:v>
                </c:pt>
                <c:pt idx="1">
                  <c:v>4.4615999999999998</c:v>
                </c:pt>
                <c:pt idx="2">
                  <c:v>3.7016</c:v>
                </c:pt>
                <c:pt idx="3">
                  <c:v>7.4028</c:v>
                </c:pt>
                <c:pt idx="4">
                  <c:v>2.9304000000000001</c:v>
                </c:pt>
                <c:pt idx="5">
                  <c:v>4.1100000000000003</c:v>
                </c:pt>
                <c:pt idx="6">
                  <c:v>2.1048</c:v>
                </c:pt>
                <c:pt idx="7">
                  <c:v>4.3520000000000003</c:v>
                </c:pt>
                <c:pt idx="8">
                  <c:v>3.1631999999999998</c:v>
                </c:pt>
                <c:pt idx="9">
                  <c:v>4.7375999999999996</c:v>
                </c:pt>
              </c:numCache>
            </c:numRef>
          </c:val>
        </c:ser>
        <c:ser>
          <c:idx val="5"/>
          <c:order val="5"/>
          <c:tx>
            <c:strRef>
              <c:f>'1.3'!$A$23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'1.3'!$B$23:$K$23</c:f>
              <c:numCache>
                <c:formatCode>0.00</c:formatCode>
                <c:ptCount val="10"/>
                <c:pt idx="0">
                  <c:v>3.9428000000000001</c:v>
                </c:pt>
                <c:pt idx="1">
                  <c:v>1.8144</c:v>
                </c:pt>
                <c:pt idx="2">
                  <c:v>4.7948000000000004</c:v>
                </c:pt>
                <c:pt idx="3">
                  <c:v>8.3683999999999994</c:v>
                </c:pt>
                <c:pt idx="4">
                  <c:v>3.3452000000000002</c:v>
                </c:pt>
                <c:pt idx="5">
                  <c:v>7.49</c:v>
                </c:pt>
                <c:pt idx="6">
                  <c:v>2.5528</c:v>
                </c:pt>
                <c:pt idx="7">
                  <c:v>6.1340000000000003</c:v>
                </c:pt>
                <c:pt idx="8">
                  <c:v>2.8959999999999999</c:v>
                </c:pt>
                <c:pt idx="9">
                  <c:v>7.9476000000000004</c:v>
                </c:pt>
              </c:numCache>
            </c:numRef>
          </c:val>
        </c:ser>
        <c:ser>
          <c:idx val="6"/>
          <c:order val="6"/>
          <c:tx>
            <c:strRef>
              <c:f>'1.3'!$A$24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'1.3'!$B$24:$K$24</c:f>
              <c:numCache>
                <c:formatCode>0.00</c:formatCode>
                <c:ptCount val="10"/>
                <c:pt idx="0">
                  <c:v>1.7436</c:v>
                </c:pt>
                <c:pt idx="1">
                  <c:v>0.63400000000000001</c:v>
                </c:pt>
                <c:pt idx="2">
                  <c:v>9.0784000000000002</c:v>
                </c:pt>
                <c:pt idx="3">
                  <c:v>6.2755999999999998</c:v>
                </c:pt>
                <c:pt idx="4">
                  <c:v>8.1896000000000004</c:v>
                </c:pt>
                <c:pt idx="5">
                  <c:v>7.9283999999999999</c:v>
                </c:pt>
                <c:pt idx="6">
                  <c:v>3.9664000000000001</c:v>
                </c:pt>
                <c:pt idx="7">
                  <c:v>6.0343999999999998</c:v>
                </c:pt>
                <c:pt idx="8">
                  <c:v>8.3667999999999996</c:v>
                </c:pt>
                <c:pt idx="9">
                  <c:v>7.1456</c:v>
                </c:pt>
              </c:numCache>
            </c:numRef>
          </c:val>
        </c:ser>
        <c:ser>
          <c:idx val="7"/>
          <c:order val="7"/>
          <c:tx>
            <c:strRef>
              <c:f>'1.3'!$A$25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'1.3'!$B$25:$K$25</c:f>
              <c:numCache>
                <c:formatCode>0.00</c:formatCode>
                <c:ptCount val="10"/>
                <c:pt idx="0">
                  <c:v>0.98480000000000001</c:v>
                </c:pt>
                <c:pt idx="1">
                  <c:v>0.69840000000000002</c:v>
                </c:pt>
                <c:pt idx="2">
                  <c:v>5.5587999999999997</c:v>
                </c:pt>
                <c:pt idx="3">
                  <c:v>3.7027999999999999</c:v>
                </c:pt>
                <c:pt idx="4">
                  <c:v>9.6364000000000001</c:v>
                </c:pt>
                <c:pt idx="5">
                  <c:v>5.0439999999999996</c:v>
                </c:pt>
                <c:pt idx="6">
                  <c:v>8.7439999999999998</c:v>
                </c:pt>
                <c:pt idx="7">
                  <c:v>5.0292000000000003</c:v>
                </c:pt>
                <c:pt idx="8">
                  <c:v>7.0087999999999999</c:v>
                </c:pt>
                <c:pt idx="9">
                  <c:v>4.7704000000000004</c:v>
                </c:pt>
              </c:numCache>
            </c:numRef>
          </c:val>
        </c:ser>
        <c:ser>
          <c:idx val="8"/>
          <c:order val="8"/>
          <c:tx>
            <c:strRef>
              <c:f>'1.3'!$A$26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'1.3'!$B$26:$K$26</c:f>
              <c:numCache>
                <c:formatCode>0.00</c:formatCode>
                <c:ptCount val="10"/>
                <c:pt idx="0">
                  <c:v>1.5899000000000001</c:v>
                </c:pt>
                <c:pt idx="1">
                  <c:v>1.1408</c:v>
                </c:pt>
                <c:pt idx="2">
                  <c:v>5.0620000000000003</c:v>
                </c:pt>
                <c:pt idx="3">
                  <c:v>6.1943999999999999</c:v>
                </c:pt>
                <c:pt idx="4">
                  <c:v>5.7960000000000003</c:v>
                </c:pt>
                <c:pt idx="5">
                  <c:v>6.8368000000000002</c:v>
                </c:pt>
                <c:pt idx="6">
                  <c:v>9.5871999999999993</c:v>
                </c:pt>
                <c:pt idx="7">
                  <c:v>7.5772000000000004</c:v>
                </c:pt>
                <c:pt idx="8">
                  <c:v>7.1104000000000003</c:v>
                </c:pt>
                <c:pt idx="9">
                  <c:v>5.1836000000000002</c:v>
                </c:pt>
              </c:numCache>
            </c:numRef>
          </c:val>
        </c:ser>
        <c:ser>
          <c:idx val="9"/>
          <c:order val="9"/>
          <c:tx>
            <c:strRef>
              <c:f>'1.3'!$A$27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'1.3'!$B$27:$K$27</c:f>
              <c:numCache>
                <c:formatCode>0.00</c:formatCode>
                <c:ptCount val="10"/>
                <c:pt idx="0">
                  <c:v>2.0766</c:v>
                </c:pt>
                <c:pt idx="1">
                  <c:v>1.296</c:v>
                </c:pt>
                <c:pt idx="2">
                  <c:v>7.4424000000000001</c:v>
                </c:pt>
                <c:pt idx="3">
                  <c:v>5.8327999999999998</c:v>
                </c:pt>
                <c:pt idx="4">
                  <c:v>5.8411999999999997</c:v>
                </c:pt>
                <c:pt idx="5">
                  <c:v>6.4888000000000003</c:v>
                </c:pt>
                <c:pt idx="6">
                  <c:v>8.3620000000000001</c:v>
                </c:pt>
                <c:pt idx="7">
                  <c:v>4.9596</c:v>
                </c:pt>
                <c:pt idx="8">
                  <c:v>5.6375999999999999</c:v>
                </c:pt>
                <c:pt idx="9">
                  <c:v>4.8856000000000002</c:v>
                </c:pt>
              </c:numCache>
            </c:numRef>
          </c:val>
        </c:ser>
        <c:ser>
          <c:idx val="10"/>
          <c:order val="10"/>
          <c:tx>
            <c:strRef>
              <c:f>'1.3'!$A$28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'1.3'!$B$28:$K$28</c:f>
              <c:numCache>
                <c:formatCode>0.00</c:formatCode>
                <c:ptCount val="10"/>
                <c:pt idx="0">
                  <c:v>1.5479000000000001</c:v>
                </c:pt>
                <c:pt idx="1">
                  <c:v>1.2108000000000001</c:v>
                </c:pt>
                <c:pt idx="2">
                  <c:v>4.7504</c:v>
                </c:pt>
                <c:pt idx="3">
                  <c:v>2.7324000000000002</c:v>
                </c:pt>
                <c:pt idx="4">
                  <c:v>3.3612000000000002</c:v>
                </c:pt>
                <c:pt idx="5">
                  <c:v>1.228</c:v>
                </c:pt>
                <c:pt idx="6">
                  <c:v>3.7368000000000001</c:v>
                </c:pt>
                <c:pt idx="7">
                  <c:v>3.1859999999999999</c:v>
                </c:pt>
                <c:pt idx="8">
                  <c:v>2.964</c:v>
                </c:pt>
                <c:pt idx="9">
                  <c:v>2.1751999999999998</c:v>
                </c:pt>
              </c:numCache>
            </c:numRef>
          </c:val>
        </c:ser>
        <c:ser>
          <c:idx val="11"/>
          <c:order val="11"/>
          <c:tx>
            <c:strRef>
              <c:f>'1.3'!$A$29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'1.3'!$B$29:$K$29</c:f>
              <c:numCache>
                <c:formatCode>0.00</c:formatCode>
                <c:ptCount val="10"/>
                <c:pt idx="0">
                  <c:v>0.5212</c:v>
                </c:pt>
                <c:pt idx="1">
                  <c:v>1.3116000000000001</c:v>
                </c:pt>
                <c:pt idx="2">
                  <c:v>2.7928000000000002</c:v>
                </c:pt>
                <c:pt idx="3">
                  <c:v>1.6983999999999999</c:v>
                </c:pt>
                <c:pt idx="4">
                  <c:v>1.4656</c:v>
                </c:pt>
                <c:pt idx="5">
                  <c:v>0.45519999999999999</c:v>
                </c:pt>
                <c:pt idx="6">
                  <c:v>1.296</c:v>
                </c:pt>
                <c:pt idx="7">
                  <c:v>1.5568</c:v>
                </c:pt>
                <c:pt idx="8">
                  <c:v>0.78400000000000003</c:v>
                </c:pt>
                <c:pt idx="9">
                  <c:v>1.0676000000000001</c:v>
                </c:pt>
              </c:numCache>
            </c:numRef>
          </c:val>
        </c:ser>
        <c:ser>
          <c:idx val="12"/>
          <c:order val="12"/>
          <c:tx>
            <c:strRef>
              <c:f>'1.3'!$A$30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'1.3'!$B$30:$K$30</c:f>
              <c:numCache>
                <c:formatCode>0.00</c:formatCode>
                <c:ptCount val="10"/>
                <c:pt idx="0">
                  <c:v>6.6432000000000002</c:v>
                </c:pt>
                <c:pt idx="1">
                  <c:v>7.0523999999999996</c:v>
                </c:pt>
                <c:pt idx="2">
                  <c:v>2.3864000000000001</c:v>
                </c:pt>
                <c:pt idx="3">
                  <c:v>1.0364</c:v>
                </c:pt>
                <c:pt idx="4">
                  <c:v>1.7924</c:v>
                </c:pt>
                <c:pt idx="5">
                  <c:v>0.51</c:v>
                </c:pt>
                <c:pt idx="6">
                  <c:v>0.54759999999999998</c:v>
                </c:pt>
                <c:pt idx="7">
                  <c:v>0.41120000000000001</c:v>
                </c:pt>
                <c:pt idx="8">
                  <c:v>0.1988</c:v>
                </c:pt>
                <c:pt idx="9">
                  <c:v>0.8488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776768"/>
        <c:axId val="448525376"/>
      </c:barChart>
      <c:lineChart>
        <c:grouping val="standard"/>
        <c:varyColors val="0"/>
        <c:ser>
          <c:idx val="13"/>
          <c:order val="13"/>
          <c:tx>
            <c:strRef>
              <c:f>'1.3'!$A$31</c:f>
              <c:strCache>
                <c:ptCount val="1"/>
                <c:pt idx="0">
                  <c:v>gemiddelde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'1.3'!$B$17:$K$17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'1.3'!$B$31:$K$31</c:f>
              <c:numCache>
                <c:formatCode>0.00</c:formatCode>
                <c:ptCount val="10"/>
                <c:pt idx="0">
                  <c:v>0.44882422184100002</c:v>
                </c:pt>
                <c:pt idx="1">
                  <c:v>0.32743722680499998</c:v>
                </c:pt>
                <c:pt idx="2">
                  <c:v>0.21783723414299999</c:v>
                </c:pt>
                <c:pt idx="3">
                  <c:v>6.1134072806900003E-2</c:v>
                </c:pt>
                <c:pt idx="4">
                  <c:v>0.113833353468</c:v>
                </c:pt>
                <c:pt idx="5">
                  <c:v>5.8114530979200003E-2</c:v>
                </c:pt>
                <c:pt idx="6">
                  <c:v>0.15924551762899999</c:v>
                </c:pt>
                <c:pt idx="7">
                  <c:v>6.3005262375700005E-2</c:v>
                </c:pt>
                <c:pt idx="8">
                  <c:v>4.0095926214200002E-2</c:v>
                </c:pt>
                <c:pt idx="9">
                  <c:v>-2.4251412142099998E-2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267456"/>
        <c:axId val="448525952"/>
      </c:lineChart>
      <c:catAx>
        <c:axId val="44777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8525376"/>
        <c:crosses val="autoZero"/>
        <c:auto val="1"/>
        <c:lblAlgn val="ctr"/>
        <c:lblOffset val="100"/>
        <c:noMultiLvlLbl val="0"/>
      </c:catAx>
      <c:valAx>
        <c:axId val="448525376"/>
        <c:scaling>
          <c:orientation val="minMax"/>
        </c:scaling>
        <c:delete val="0"/>
        <c:axPos val="l"/>
        <c:majorGridlines/>
        <c:title>
          <c:tx>
            <c:strRef>
              <c:f>'1.3'!$A$16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47776768"/>
        <c:crosses val="autoZero"/>
        <c:crossBetween val="between"/>
      </c:valAx>
      <c:valAx>
        <c:axId val="44852595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1" i="0" baseline="0">
                    <a:effectLst/>
                  </a:rPr>
                  <a:t>gemiddelde hoogteverandering deelgebied (m)</a:t>
                </a:r>
                <a:endParaRPr lang="nl-NL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53267456"/>
        <c:crosses val="max"/>
        <c:crossBetween val="between"/>
      </c:valAx>
      <c:catAx>
        <c:axId val="453267456"/>
        <c:scaling>
          <c:orientation val="minMax"/>
        </c:scaling>
        <c:delete val="1"/>
        <c:axPos val="b"/>
        <c:majorTickMark val="out"/>
        <c:minorTickMark val="none"/>
        <c:tickLblPos val="nextTo"/>
        <c:crossAx val="44852595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'3.3'!$C$16</c:f>
          <c:strCache>
            <c:ptCount val="1"/>
            <c:pt idx="0">
              <c:v>Deelgebied 3.3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'3.3'!$A$18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'3.3'!$B$18:$K$18</c:f>
              <c:numCache>
                <c:formatCode>0.00</c:formatCode>
                <c:ptCount val="10"/>
                <c:pt idx="0">
                  <c:v>0</c:v>
                </c:pt>
                <c:pt idx="1">
                  <c:v>4.4000000000000003E-3</c:v>
                </c:pt>
                <c:pt idx="2">
                  <c:v>0</c:v>
                </c:pt>
                <c:pt idx="3">
                  <c:v>1.1999999999999999E-3</c:v>
                </c:pt>
                <c:pt idx="4">
                  <c:v>8.8000000000000005E-3</c:v>
                </c:pt>
                <c:pt idx="5">
                  <c:v>8.0000000000000004E-4</c:v>
                </c:pt>
                <c:pt idx="6">
                  <c:v>4.0000000000000001E-3</c:v>
                </c:pt>
                <c:pt idx="7">
                  <c:v>2E-3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'3.3'!$A$19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'3.3'!$B$19:$K$19</c:f>
              <c:numCache>
                <c:formatCode>0.00</c:formatCode>
                <c:ptCount val="10"/>
                <c:pt idx="0">
                  <c:v>8.0000000000000004E-4</c:v>
                </c:pt>
                <c:pt idx="1">
                  <c:v>8.8000000000000005E-3</c:v>
                </c:pt>
                <c:pt idx="2">
                  <c:v>1.6000000000000001E-3</c:v>
                </c:pt>
                <c:pt idx="3">
                  <c:v>1.6000000000000001E-3</c:v>
                </c:pt>
                <c:pt idx="4">
                  <c:v>1.52E-2</c:v>
                </c:pt>
                <c:pt idx="5">
                  <c:v>1.6000000000000001E-3</c:v>
                </c:pt>
                <c:pt idx="6">
                  <c:v>9.5999999999999992E-3</c:v>
                </c:pt>
                <c:pt idx="7">
                  <c:v>1.6E-2</c:v>
                </c:pt>
                <c:pt idx="8">
                  <c:v>4.0000000000000002E-4</c:v>
                </c:pt>
                <c:pt idx="9">
                  <c:v>4.0000000000000002E-4</c:v>
                </c:pt>
              </c:numCache>
            </c:numRef>
          </c:val>
        </c:ser>
        <c:ser>
          <c:idx val="0"/>
          <c:order val="2"/>
          <c:tx>
            <c:strRef>
              <c:f>'3.3'!$A$20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'3.3'!$B$20:$K$20</c:f>
              <c:numCache>
                <c:formatCode>0.00</c:formatCode>
                <c:ptCount val="10"/>
                <c:pt idx="0">
                  <c:v>1.84E-2</c:v>
                </c:pt>
                <c:pt idx="1">
                  <c:v>4.0800000000000003E-2</c:v>
                </c:pt>
                <c:pt idx="2">
                  <c:v>2.7199999999999998E-2</c:v>
                </c:pt>
                <c:pt idx="3">
                  <c:v>1.24E-2</c:v>
                </c:pt>
                <c:pt idx="4">
                  <c:v>4.6800000000000001E-2</c:v>
                </c:pt>
                <c:pt idx="5">
                  <c:v>1.9199999999999998E-2</c:v>
                </c:pt>
                <c:pt idx="6">
                  <c:v>3.32E-2</c:v>
                </c:pt>
                <c:pt idx="7">
                  <c:v>0.15440000000000001</c:v>
                </c:pt>
                <c:pt idx="8">
                  <c:v>2.8E-3</c:v>
                </c:pt>
                <c:pt idx="9">
                  <c:v>6.0000000000000001E-3</c:v>
                </c:pt>
              </c:numCache>
            </c:numRef>
          </c:val>
        </c:ser>
        <c:ser>
          <c:idx val="1"/>
          <c:order val="3"/>
          <c:tx>
            <c:strRef>
              <c:f>'3.3'!$A$21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'3.3'!$B$21:$K$21</c:f>
              <c:numCache>
                <c:formatCode>0.00</c:formatCode>
                <c:ptCount val="10"/>
                <c:pt idx="0">
                  <c:v>0.47949999999999998</c:v>
                </c:pt>
                <c:pt idx="1">
                  <c:v>0.46479999999999999</c:v>
                </c:pt>
                <c:pt idx="2">
                  <c:v>0.3216</c:v>
                </c:pt>
                <c:pt idx="3">
                  <c:v>0.10639999999999999</c:v>
                </c:pt>
                <c:pt idx="4">
                  <c:v>0.2984</c:v>
                </c:pt>
                <c:pt idx="5">
                  <c:v>9.3200000000000005E-2</c:v>
                </c:pt>
                <c:pt idx="6">
                  <c:v>0.126</c:v>
                </c:pt>
                <c:pt idx="7">
                  <c:v>1.2392000000000001</c:v>
                </c:pt>
                <c:pt idx="8">
                  <c:v>2.0400000000000001E-2</c:v>
                </c:pt>
                <c:pt idx="9">
                  <c:v>5.7599999999999998E-2</c:v>
                </c:pt>
              </c:numCache>
            </c:numRef>
          </c:val>
        </c:ser>
        <c:ser>
          <c:idx val="4"/>
          <c:order val="4"/>
          <c:tx>
            <c:strRef>
              <c:f>'3.3'!$A$22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'3.3'!$B$22:$K$22</c:f>
              <c:numCache>
                <c:formatCode>0.00</c:formatCode>
                <c:ptCount val="10"/>
                <c:pt idx="0">
                  <c:v>1.893</c:v>
                </c:pt>
                <c:pt idx="1">
                  <c:v>4.7548000000000004</c:v>
                </c:pt>
                <c:pt idx="2">
                  <c:v>2.3664000000000001</c:v>
                </c:pt>
                <c:pt idx="3">
                  <c:v>0.63959999999999995</c:v>
                </c:pt>
                <c:pt idx="4">
                  <c:v>1.5815999999999999</c:v>
                </c:pt>
                <c:pt idx="5">
                  <c:v>0.72840000000000005</c:v>
                </c:pt>
                <c:pt idx="6">
                  <c:v>0.42520000000000002</c:v>
                </c:pt>
                <c:pt idx="7">
                  <c:v>2.7692000000000001</c:v>
                </c:pt>
                <c:pt idx="8">
                  <c:v>0.32400000000000001</c:v>
                </c:pt>
                <c:pt idx="9">
                  <c:v>0.89480000000000004</c:v>
                </c:pt>
              </c:numCache>
            </c:numRef>
          </c:val>
        </c:ser>
        <c:ser>
          <c:idx val="5"/>
          <c:order val="5"/>
          <c:tx>
            <c:strRef>
              <c:f>'3.3'!$A$23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'3.3'!$B$23:$K$23</c:f>
              <c:numCache>
                <c:formatCode>0.00</c:formatCode>
                <c:ptCount val="10"/>
                <c:pt idx="0">
                  <c:v>3.9005000000000001</c:v>
                </c:pt>
                <c:pt idx="1">
                  <c:v>6.5776000000000003</c:v>
                </c:pt>
                <c:pt idx="2">
                  <c:v>4.9847999999999999</c:v>
                </c:pt>
                <c:pt idx="3">
                  <c:v>4.0564</c:v>
                </c:pt>
                <c:pt idx="4">
                  <c:v>3.1364000000000001</c:v>
                </c:pt>
                <c:pt idx="5">
                  <c:v>4.2679999999999998</c:v>
                </c:pt>
                <c:pt idx="6">
                  <c:v>0.86160000000000003</c:v>
                </c:pt>
                <c:pt idx="7">
                  <c:v>6.1079999999999997</c:v>
                </c:pt>
                <c:pt idx="8">
                  <c:v>2.0011999999999999</c:v>
                </c:pt>
                <c:pt idx="9">
                  <c:v>6.0019999999999998</c:v>
                </c:pt>
              </c:numCache>
            </c:numRef>
          </c:val>
        </c:ser>
        <c:ser>
          <c:idx val="7"/>
          <c:order val="6"/>
          <c:tx>
            <c:strRef>
              <c:f>'3.3'!$A$25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'3.3'!$B$25:$K$25</c:f>
              <c:numCache>
                <c:formatCode>0.00</c:formatCode>
                <c:ptCount val="10"/>
                <c:pt idx="0">
                  <c:v>4.0923999999999996</c:v>
                </c:pt>
                <c:pt idx="1">
                  <c:v>2.3188</c:v>
                </c:pt>
                <c:pt idx="2">
                  <c:v>4.3643999999999998</c:v>
                </c:pt>
                <c:pt idx="3">
                  <c:v>3.2368000000000001</c:v>
                </c:pt>
                <c:pt idx="4">
                  <c:v>4.0472000000000001</c:v>
                </c:pt>
                <c:pt idx="5">
                  <c:v>2.7612000000000001</c:v>
                </c:pt>
                <c:pt idx="6">
                  <c:v>10.171200000000001</c:v>
                </c:pt>
                <c:pt idx="7">
                  <c:v>2.5476000000000001</c:v>
                </c:pt>
                <c:pt idx="8">
                  <c:v>7.0944000000000003</c:v>
                </c:pt>
                <c:pt idx="9">
                  <c:v>2.4891999999999999</c:v>
                </c:pt>
              </c:numCache>
            </c:numRef>
          </c:val>
        </c:ser>
        <c:ser>
          <c:idx val="8"/>
          <c:order val="7"/>
          <c:tx>
            <c:strRef>
              <c:f>'3.3'!$A$26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'3.3'!$B$26:$K$26</c:f>
              <c:numCache>
                <c:formatCode>0.00</c:formatCode>
                <c:ptCount val="10"/>
                <c:pt idx="0">
                  <c:v>0.89280000000000004</c:v>
                </c:pt>
                <c:pt idx="1">
                  <c:v>2.0840000000000001</c:v>
                </c:pt>
                <c:pt idx="2">
                  <c:v>2.6292</c:v>
                </c:pt>
                <c:pt idx="3">
                  <c:v>1.5251999999999999</c:v>
                </c:pt>
                <c:pt idx="4">
                  <c:v>0.50239999999999996</c:v>
                </c:pt>
                <c:pt idx="5">
                  <c:v>0.87880000000000003</c:v>
                </c:pt>
                <c:pt idx="6">
                  <c:v>2.6488</c:v>
                </c:pt>
                <c:pt idx="7">
                  <c:v>0.27439999999999998</c:v>
                </c:pt>
                <c:pt idx="8">
                  <c:v>2.1116000000000001</c:v>
                </c:pt>
                <c:pt idx="9">
                  <c:v>0.73480000000000001</c:v>
                </c:pt>
              </c:numCache>
            </c:numRef>
          </c:val>
        </c:ser>
        <c:ser>
          <c:idx val="9"/>
          <c:order val="8"/>
          <c:tx>
            <c:strRef>
              <c:f>'3.3'!$A$27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'3.3'!$B$27:$K$27</c:f>
              <c:numCache>
                <c:formatCode>0.00</c:formatCode>
                <c:ptCount val="10"/>
                <c:pt idx="0">
                  <c:v>0.44259999999999999</c:v>
                </c:pt>
                <c:pt idx="1">
                  <c:v>1.0216000000000001</c:v>
                </c:pt>
                <c:pt idx="2">
                  <c:v>0.41039999999999999</c:v>
                </c:pt>
                <c:pt idx="3">
                  <c:v>0.1724</c:v>
                </c:pt>
                <c:pt idx="4">
                  <c:v>4.3999999999999997E-2</c:v>
                </c:pt>
                <c:pt idx="5">
                  <c:v>0.21560000000000001</c:v>
                </c:pt>
                <c:pt idx="6">
                  <c:v>0.2888</c:v>
                </c:pt>
                <c:pt idx="7">
                  <c:v>2.2800000000000001E-2</c:v>
                </c:pt>
                <c:pt idx="8">
                  <c:v>0.19</c:v>
                </c:pt>
                <c:pt idx="9">
                  <c:v>6.0400000000000002E-2</c:v>
                </c:pt>
              </c:numCache>
            </c:numRef>
          </c:val>
        </c:ser>
        <c:ser>
          <c:idx val="10"/>
          <c:order val="9"/>
          <c:tx>
            <c:strRef>
              <c:f>'3.3'!$A$28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'3.3'!$B$28:$K$28</c:f>
              <c:numCache>
                <c:formatCode>0.00</c:formatCode>
                <c:ptCount val="10"/>
                <c:pt idx="0">
                  <c:v>9.74E-2</c:v>
                </c:pt>
                <c:pt idx="1">
                  <c:v>0.1948</c:v>
                </c:pt>
                <c:pt idx="2">
                  <c:v>1.2800000000000001E-2</c:v>
                </c:pt>
                <c:pt idx="3">
                  <c:v>1.32E-2</c:v>
                </c:pt>
                <c:pt idx="4">
                  <c:v>4.0000000000000001E-3</c:v>
                </c:pt>
                <c:pt idx="5">
                  <c:v>4.2799999999999998E-2</c:v>
                </c:pt>
                <c:pt idx="6">
                  <c:v>3.5999999999999997E-2</c:v>
                </c:pt>
                <c:pt idx="7">
                  <c:v>8.0000000000000002E-3</c:v>
                </c:pt>
                <c:pt idx="8">
                  <c:v>7.1999999999999998E-3</c:v>
                </c:pt>
                <c:pt idx="9">
                  <c:v>5.5999999999999999E-3</c:v>
                </c:pt>
              </c:numCache>
            </c:numRef>
          </c:val>
        </c:ser>
        <c:ser>
          <c:idx val="11"/>
          <c:order val="10"/>
          <c:tx>
            <c:strRef>
              <c:f>'3.3'!$A$29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'3.3'!$B$29:$K$29</c:f>
              <c:numCache>
                <c:formatCode>0.00</c:formatCode>
                <c:ptCount val="10"/>
                <c:pt idx="0">
                  <c:v>3.6200000000000003E-2</c:v>
                </c:pt>
                <c:pt idx="1">
                  <c:v>3.44E-2</c:v>
                </c:pt>
                <c:pt idx="2">
                  <c:v>4.0000000000000002E-4</c:v>
                </c:pt>
                <c:pt idx="3">
                  <c:v>1.12E-2</c:v>
                </c:pt>
                <c:pt idx="4">
                  <c:v>0</c:v>
                </c:pt>
                <c:pt idx="5">
                  <c:v>1.0800000000000001E-2</c:v>
                </c:pt>
                <c:pt idx="6">
                  <c:v>7.1999999999999998E-3</c:v>
                </c:pt>
                <c:pt idx="7">
                  <c:v>2.3999999999999998E-3</c:v>
                </c:pt>
                <c:pt idx="8">
                  <c:v>1.6000000000000001E-3</c:v>
                </c:pt>
                <c:pt idx="9">
                  <c:v>4.0000000000000002E-4</c:v>
                </c:pt>
              </c:numCache>
            </c:numRef>
          </c:val>
        </c:ser>
        <c:ser>
          <c:idx val="12"/>
          <c:order val="11"/>
          <c:tx>
            <c:strRef>
              <c:f>'3.3'!$A$30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'3.3'!$B$17:$K$17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'3.3'!$B$30:$K$30</c:f>
              <c:numCache>
                <c:formatCode>0.00</c:formatCode>
                <c:ptCount val="10"/>
                <c:pt idx="0">
                  <c:v>2.3599999999999999E-2</c:v>
                </c:pt>
                <c:pt idx="1">
                  <c:v>0.06</c:v>
                </c:pt>
                <c:pt idx="2">
                  <c:v>0</c:v>
                </c:pt>
                <c:pt idx="3">
                  <c:v>4.4000000000000003E-3</c:v>
                </c:pt>
                <c:pt idx="4">
                  <c:v>0</c:v>
                </c:pt>
                <c:pt idx="5">
                  <c:v>3.5999999999999999E-3</c:v>
                </c:pt>
                <c:pt idx="6">
                  <c:v>3.2000000000000002E-3</c:v>
                </c:pt>
                <c:pt idx="7">
                  <c:v>1.1999999999999999E-3</c:v>
                </c:pt>
                <c:pt idx="8">
                  <c:v>8.0000000000000004E-4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946432"/>
        <c:axId val="461091904"/>
      </c:barChart>
      <c:catAx>
        <c:axId val="46094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1091904"/>
        <c:crosses val="autoZero"/>
        <c:auto val="1"/>
        <c:lblAlgn val="ctr"/>
        <c:lblOffset val="100"/>
        <c:noMultiLvlLbl val="0"/>
      </c:catAx>
      <c:valAx>
        <c:axId val="461091904"/>
        <c:scaling>
          <c:orientation val="minMax"/>
        </c:scaling>
        <c:delete val="0"/>
        <c:axPos val="l"/>
        <c:majorGridlines/>
        <c:title>
          <c:tx>
            <c:strRef>
              <c:f>'3.3'!$A$16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609464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'4.1'!$C$16</c:f>
          <c:strCache>
            <c:ptCount val="1"/>
            <c:pt idx="0">
              <c:v>Deelgebied 4.1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'4.1'!$A$18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'4.1'!$B$18:$K$18</c:f>
              <c:numCache>
                <c:formatCode>0.00</c:formatCode>
                <c:ptCount val="10"/>
                <c:pt idx="0">
                  <c:v>1E-4</c:v>
                </c:pt>
                <c:pt idx="1">
                  <c:v>0</c:v>
                </c:pt>
                <c:pt idx="2">
                  <c:v>9.1999999999999998E-3</c:v>
                </c:pt>
                <c:pt idx="3">
                  <c:v>4.0000000000000002E-4</c:v>
                </c:pt>
                <c:pt idx="4">
                  <c:v>0</c:v>
                </c:pt>
                <c:pt idx="5">
                  <c:v>8.0000000000000004E-4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'4.1'!$A$19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'4.1'!$B$19:$K$19</c:f>
              <c:numCache>
                <c:formatCode>0.00</c:formatCode>
                <c:ptCount val="10"/>
                <c:pt idx="0">
                  <c:v>0</c:v>
                </c:pt>
                <c:pt idx="1">
                  <c:v>8.0000000000000004E-4</c:v>
                </c:pt>
                <c:pt idx="2">
                  <c:v>8.0000000000000002E-3</c:v>
                </c:pt>
                <c:pt idx="3">
                  <c:v>4.0000000000000002E-4</c:v>
                </c:pt>
                <c:pt idx="4">
                  <c:v>8.0000000000000004E-4</c:v>
                </c:pt>
                <c:pt idx="5">
                  <c:v>4.0000000000000002E-4</c:v>
                </c:pt>
                <c:pt idx="6">
                  <c:v>4.0000000000000002E-4</c:v>
                </c:pt>
                <c:pt idx="7">
                  <c:v>8.0000000000000004E-4</c:v>
                </c:pt>
                <c:pt idx="8">
                  <c:v>4.0000000000000002E-4</c:v>
                </c:pt>
                <c:pt idx="9">
                  <c:v>0</c:v>
                </c:pt>
              </c:numCache>
            </c:numRef>
          </c:val>
        </c:ser>
        <c:ser>
          <c:idx val="0"/>
          <c:order val="2"/>
          <c:tx>
            <c:strRef>
              <c:f>'4.1'!$A$20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'4.1'!$B$20:$K$20</c:f>
              <c:numCache>
                <c:formatCode>0.00</c:formatCode>
                <c:ptCount val="10"/>
                <c:pt idx="0">
                  <c:v>5.7999999999999996E-3</c:v>
                </c:pt>
                <c:pt idx="1">
                  <c:v>1.7600000000000001E-2</c:v>
                </c:pt>
                <c:pt idx="2">
                  <c:v>2.92E-2</c:v>
                </c:pt>
                <c:pt idx="3">
                  <c:v>3.5999999999999999E-3</c:v>
                </c:pt>
                <c:pt idx="4">
                  <c:v>3.2000000000000002E-3</c:v>
                </c:pt>
                <c:pt idx="5">
                  <c:v>8.0000000000000004E-4</c:v>
                </c:pt>
                <c:pt idx="6">
                  <c:v>7.6E-3</c:v>
                </c:pt>
                <c:pt idx="7">
                  <c:v>2.76E-2</c:v>
                </c:pt>
                <c:pt idx="8">
                  <c:v>0</c:v>
                </c:pt>
                <c:pt idx="9">
                  <c:v>1.1999999999999999E-3</c:v>
                </c:pt>
              </c:numCache>
            </c:numRef>
          </c:val>
        </c:ser>
        <c:ser>
          <c:idx val="1"/>
          <c:order val="3"/>
          <c:tx>
            <c:strRef>
              <c:f>'4.1'!$A$21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'4.1'!$B$21:$K$21</c:f>
              <c:numCache>
                <c:formatCode>0.00</c:formatCode>
                <c:ptCount val="10"/>
                <c:pt idx="0">
                  <c:v>0.1041</c:v>
                </c:pt>
                <c:pt idx="1">
                  <c:v>0.44</c:v>
                </c:pt>
                <c:pt idx="2">
                  <c:v>0.23599999999999999</c:v>
                </c:pt>
                <c:pt idx="3">
                  <c:v>8.6800000000000002E-2</c:v>
                </c:pt>
                <c:pt idx="4">
                  <c:v>7.4399999999999994E-2</c:v>
                </c:pt>
                <c:pt idx="5">
                  <c:v>2.7199999999999998E-2</c:v>
                </c:pt>
                <c:pt idx="6">
                  <c:v>4.7600000000000003E-2</c:v>
                </c:pt>
                <c:pt idx="7">
                  <c:v>0.47399999999999998</c:v>
                </c:pt>
                <c:pt idx="8">
                  <c:v>5.5999999999999999E-3</c:v>
                </c:pt>
                <c:pt idx="9">
                  <c:v>3.1199999999999999E-2</c:v>
                </c:pt>
              </c:numCache>
            </c:numRef>
          </c:val>
        </c:ser>
        <c:ser>
          <c:idx val="4"/>
          <c:order val="4"/>
          <c:tx>
            <c:strRef>
              <c:f>'4.1'!$A$22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'4.1'!$B$22:$K$22</c:f>
              <c:numCache>
                <c:formatCode>0.00</c:formatCode>
                <c:ptCount val="10"/>
                <c:pt idx="0">
                  <c:v>0.77510000000000001</c:v>
                </c:pt>
                <c:pt idx="1">
                  <c:v>2.9460000000000002</c:v>
                </c:pt>
                <c:pt idx="2">
                  <c:v>1.3855999999999999</c:v>
                </c:pt>
                <c:pt idx="3">
                  <c:v>0.66439999999999999</c:v>
                </c:pt>
                <c:pt idx="4">
                  <c:v>0.57320000000000004</c:v>
                </c:pt>
                <c:pt idx="5">
                  <c:v>0.30880000000000002</c:v>
                </c:pt>
                <c:pt idx="6">
                  <c:v>0.23200000000000001</c:v>
                </c:pt>
                <c:pt idx="7">
                  <c:v>1.6968000000000001</c:v>
                </c:pt>
                <c:pt idx="8">
                  <c:v>9.8000000000000004E-2</c:v>
                </c:pt>
                <c:pt idx="9">
                  <c:v>0.5504</c:v>
                </c:pt>
              </c:numCache>
            </c:numRef>
          </c:val>
        </c:ser>
        <c:ser>
          <c:idx val="5"/>
          <c:order val="5"/>
          <c:tx>
            <c:strRef>
              <c:f>'4.1'!$A$23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'4.1'!$B$23:$K$23</c:f>
              <c:numCache>
                <c:formatCode>0.00</c:formatCode>
                <c:ptCount val="10"/>
                <c:pt idx="0">
                  <c:v>2.6448</c:v>
                </c:pt>
                <c:pt idx="1">
                  <c:v>3.7031999999999998</c:v>
                </c:pt>
                <c:pt idx="2">
                  <c:v>2.0952000000000002</c:v>
                </c:pt>
                <c:pt idx="3">
                  <c:v>3.1676000000000002</c:v>
                </c:pt>
                <c:pt idx="4">
                  <c:v>1.3512</c:v>
                </c:pt>
                <c:pt idx="5">
                  <c:v>1.0964</c:v>
                </c:pt>
                <c:pt idx="6">
                  <c:v>0.68559999999999999</c:v>
                </c:pt>
                <c:pt idx="7">
                  <c:v>3.7547999999999999</c:v>
                </c:pt>
                <c:pt idx="8">
                  <c:v>0.67079999999999995</c:v>
                </c:pt>
                <c:pt idx="9">
                  <c:v>7.1988000000000003</c:v>
                </c:pt>
              </c:numCache>
            </c:numRef>
          </c:val>
        </c:ser>
        <c:ser>
          <c:idx val="7"/>
          <c:order val="6"/>
          <c:tx>
            <c:strRef>
              <c:f>'4.1'!$A$25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'4.1'!$B$25:$K$25</c:f>
              <c:numCache>
                <c:formatCode>0.00</c:formatCode>
                <c:ptCount val="10"/>
                <c:pt idx="0">
                  <c:v>1.2585999999999999</c:v>
                </c:pt>
                <c:pt idx="1">
                  <c:v>1.3724000000000001</c:v>
                </c:pt>
                <c:pt idx="2">
                  <c:v>2.8563999999999998</c:v>
                </c:pt>
                <c:pt idx="3">
                  <c:v>0.97199999999999998</c:v>
                </c:pt>
                <c:pt idx="4">
                  <c:v>2.3424</c:v>
                </c:pt>
                <c:pt idx="5">
                  <c:v>3.0808</c:v>
                </c:pt>
                <c:pt idx="6">
                  <c:v>4.5095999999999998</c:v>
                </c:pt>
                <c:pt idx="7">
                  <c:v>0.74399999999999999</c:v>
                </c:pt>
                <c:pt idx="8">
                  <c:v>4.3352000000000004</c:v>
                </c:pt>
                <c:pt idx="9">
                  <c:v>0.78720000000000001</c:v>
                </c:pt>
              </c:numCache>
            </c:numRef>
          </c:val>
        </c:ser>
        <c:ser>
          <c:idx val="8"/>
          <c:order val="7"/>
          <c:tx>
            <c:strRef>
              <c:f>'4.1'!$A$26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'4.1'!$B$26:$K$26</c:f>
              <c:numCache>
                <c:formatCode>0.00</c:formatCode>
                <c:ptCount val="10"/>
                <c:pt idx="0">
                  <c:v>0.26</c:v>
                </c:pt>
                <c:pt idx="1">
                  <c:v>1.1888000000000001</c:v>
                </c:pt>
                <c:pt idx="2">
                  <c:v>1.972</c:v>
                </c:pt>
                <c:pt idx="3">
                  <c:v>0.3372</c:v>
                </c:pt>
                <c:pt idx="4">
                  <c:v>0.36359999999999998</c:v>
                </c:pt>
                <c:pt idx="5">
                  <c:v>0.44719999999999999</c:v>
                </c:pt>
                <c:pt idx="6">
                  <c:v>1.1004</c:v>
                </c:pt>
                <c:pt idx="7">
                  <c:v>0.1188</c:v>
                </c:pt>
                <c:pt idx="8">
                  <c:v>0.99960000000000004</c:v>
                </c:pt>
                <c:pt idx="9">
                  <c:v>0.43559999999999999</c:v>
                </c:pt>
              </c:numCache>
            </c:numRef>
          </c:val>
        </c:ser>
        <c:ser>
          <c:idx val="9"/>
          <c:order val="8"/>
          <c:tx>
            <c:strRef>
              <c:f>'4.1'!$A$27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'4.1'!$B$27:$K$27</c:f>
              <c:numCache>
                <c:formatCode>0.00</c:formatCode>
                <c:ptCount val="10"/>
                <c:pt idx="0">
                  <c:v>6.1400000000000003E-2</c:v>
                </c:pt>
                <c:pt idx="1">
                  <c:v>0.27</c:v>
                </c:pt>
                <c:pt idx="2">
                  <c:v>0.37959999999999999</c:v>
                </c:pt>
                <c:pt idx="3">
                  <c:v>3.44E-2</c:v>
                </c:pt>
                <c:pt idx="4">
                  <c:v>3.32E-2</c:v>
                </c:pt>
                <c:pt idx="5">
                  <c:v>3.5200000000000002E-2</c:v>
                </c:pt>
                <c:pt idx="6">
                  <c:v>0.1396</c:v>
                </c:pt>
                <c:pt idx="7">
                  <c:v>1.6799999999999999E-2</c:v>
                </c:pt>
                <c:pt idx="8">
                  <c:v>9.5200000000000007E-2</c:v>
                </c:pt>
                <c:pt idx="9">
                  <c:v>6.4399999999999999E-2</c:v>
                </c:pt>
              </c:numCache>
            </c:numRef>
          </c:val>
        </c:ser>
        <c:ser>
          <c:idx val="10"/>
          <c:order val="9"/>
          <c:tx>
            <c:strRef>
              <c:f>'4.1'!$A$28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'4.1'!$B$28:$K$28</c:f>
              <c:numCache>
                <c:formatCode>0.00</c:formatCode>
                <c:ptCount val="10"/>
                <c:pt idx="0">
                  <c:v>1.0699999999999999E-2</c:v>
                </c:pt>
                <c:pt idx="1">
                  <c:v>1.44E-2</c:v>
                </c:pt>
                <c:pt idx="2">
                  <c:v>3.4000000000000002E-2</c:v>
                </c:pt>
                <c:pt idx="3">
                  <c:v>2.3999999999999998E-3</c:v>
                </c:pt>
                <c:pt idx="4">
                  <c:v>3.5999999999999999E-3</c:v>
                </c:pt>
                <c:pt idx="5">
                  <c:v>8.0000000000000004E-4</c:v>
                </c:pt>
                <c:pt idx="6">
                  <c:v>2.3999999999999998E-3</c:v>
                </c:pt>
                <c:pt idx="7">
                  <c:v>4.0000000000000002E-4</c:v>
                </c:pt>
                <c:pt idx="8">
                  <c:v>3.2000000000000002E-3</c:v>
                </c:pt>
                <c:pt idx="9">
                  <c:v>4.0000000000000001E-3</c:v>
                </c:pt>
              </c:numCache>
            </c:numRef>
          </c:val>
        </c:ser>
        <c:ser>
          <c:idx val="11"/>
          <c:order val="10"/>
          <c:tx>
            <c:strRef>
              <c:f>'4.1'!$A$29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'4.1'!$B$29:$K$29</c:f>
              <c:numCache>
                <c:formatCode>0.00</c:formatCode>
                <c:ptCount val="10"/>
                <c:pt idx="0">
                  <c:v>3.3999999999999998E-3</c:v>
                </c:pt>
                <c:pt idx="1">
                  <c:v>2.3999999999999998E-3</c:v>
                </c:pt>
                <c:pt idx="2">
                  <c:v>6.4000000000000003E-3</c:v>
                </c:pt>
                <c:pt idx="3">
                  <c:v>8.0000000000000004E-4</c:v>
                </c:pt>
                <c:pt idx="4">
                  <c:v>0</c:v>
                </c:pt>
                <c:pt idx="5">
                  <c:v>0</c:v>
                </c:pt>
                <c:pt idx="6">
                  <c:v>8.0000000000000004E-4</c:v>
                </c:pt>
                <c:pt idx="7">
                  <c:v>0</c:v>
                </c:pt>
                <c:pt idx="8">
                  <c:v>8.0000000000000004E-4</c:v>
                </c:pt>
                <c:pt idx="9">
                  <c:v>1.1999999999999999E-3</c:v>
                </c:pt>
              </c:numCache>
            </c:numRef>
          </c:val>
        </c:ser>
        <c:ser>
          <c:idx val="12"/>
          <c:order val="11"/>
          <c:tx>
            <c:strRef>
              <c:f>'4.1'!$A$30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'4.1'!$B$17:$K$17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'4.1'!$B$30:$K$30</c:f>
              <c:numCache>
                <c:formatCode>0.00</c:formatCode>
                <c:ptCount val="10"/>
                <c:pt idx="0">
                  <c:v>8.0000000000000004E-4</c:v>
                </c:pt>
                <c:pt idx="1">
                  <c:v>0</c:v>
                </c:pt>
                <c:pt idx="2">
                  <c:v>1.6000000000000001E-3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4.0000000000000002E-4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492224"/>
        <c:axId val="461300288"/>
      </c:barChart>
      <c:catAx>
        <c:axId val="46149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1300288"/>
        <c:crosses val="autoZero"/>
        <c:auto val="1"/>
        <c:lblAlgn val="ctr"/>
        <c:lblOffset val="100"/>
        <c:noMultiLvlLbl val="0"/>
      </c:catAx>
      <c:valAx>
        <c:axId val="461300288"/>
        <c:scaling>
          <c:orientation val="minMax"/>
        </c:scaling>
        <c:delete val="0"/>
        <c:axPos val="l"/>
        <c:majorGridlines/>
        <c:title>
          <c:tx>
            <c:strRef>
              <c:f>'4.1'!$A$16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614922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'4.2'!$C$16</c:f>
          <c:strCache>
            <c:ptCount val="1"/>
            <c:pt idx="0">
              <c:v>Deelgebied 4.2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'4.2'!$A$18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'4.2'!$B$18:$K$18</c:f>
              <c:numCache>
                <c:formatCode>0.00</c:formatCode>
                <c:ptCount val="10"/>
                <c:pt idx="0">
                  <c:v>2.9999999999999997E-4</c:v>
                </c:pt>
                <c:pt idx="1">
                  <c:v>0</c:v>
                </c:pt>
                <c:pt idx="2">
                  <c:v>6.0000000000000001E-3</c:v>
                </c:pt>
                <c:pt idx="3">
                  <c:v>0</c:v>
                </c:pt>
                <c:pt idx="4">
                  <c:v>1.1999999999999999E-3</c:v>
                </c:pt>
                <c:pt idx="5">
                  <c:v>1.1999999999999999E-3</c:v>
                </c:pt>
                <c:pt idx="6">
                  <c:v>0</c:v>
                </c:pt>
                <c:pt idx="7">
                  <c:v>1.1999999999999999E-3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'4.2'!$A$19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'4.2'!$B$19:$K$19</c:f>
              <c:numCache>
                <c:formatCode>0.00</c:formatCode>
                <c:ptCount val="10"/>
                <c:pt idx="0">
                  <c:v>8.9999999999999998E-4</c:v>
                </c:pt>
                <c:pt idx="1">
                  <c:v>2.8E-3</c:v>
                </c:pt>
                <c:pt idx="2">
                  <c:v>9.1999999999999998E-3</c:v>
                </c:pt>
                <c:pt idx="3">
                  <c:v>8.0000000000000004E-4</c:v>
                </c:pt>
                <c:pt idx="4">
                  <c:v>4.4000000000000003E-3</c:v>
                </c:pt>
                <c:pt idx="5">
                  <c:v>2.3999999999999998E-3</c:v>
                </c:pt>
                <c:pt idx="6">
                  <c:v>4.0000000000000002E-4</c:v>
                </c:pt>
                <c:pt idx="7">
                  <c:v>6.4000000000000003E-3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2"/>
          <c:tx>
            <c:strRef>
              <c:f>'4.2'!$A$20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'4.2'!$B$20:$K$20</c:f>
              <c:numCache>
                <c:formatCode>0.00</c:formatCode>
                <c:ptCount val="10"/>
                <c:pt idx="0">
                  <c:v>8.5000000000000006E-3</c:v>
                </c:pt>
                <c:pt idx="1">
                  <c:v>2.9600000000000001E-2</c:v>
                </c:pt>
                <c:pt idx="2">
                  <c:v>0.03</c:v>
                </c:pt>
                <c:pt idx="3">
                  <c:v>7.1999999999999998E-3</c:v>
                </c:pt>
                <c:pt idx="4">
                  <c:v>1.44E-2</c:v>
                </c:pt>
                <c:pt idx="5">
                  <c:v>5.1999999999999998E-3</c:v>
                </c:pt>
                <c:pt idx="6">
                  <c:v>4.7999999999999996E-3</c:v>
                </c:pt>
                <c:pt idx="7">
                  <c:v>4.1200000000000001E-2</c:v>
                </c:pt>
                <c:pt idx="8">
                  <c:v>1.1999999999999999E-3</c:v>
                </c:pt>
                <c:pt idx="9">
                  <c:v>3.5999999999999999E-3</c:v>
                </c:pt>
              </c:numCache>
            </c:numRef>
          </c:val>
        </c:ser>
        <c:ser>
          <c:idx val="1"/>
          <c:order val="3"/>
          <c:tx>
            <c:strRef>
              <c:f>'4.2'!$A$21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'4.2'!$B$21:$K$21</c:f>
              <c:numCache>
                <c:formatCode>0.00</c:formatCode>
                <c:ptCount val="10"/>
                <c:pt idx="0">
                  <c:v>0.1163</c:v>
                </c:pt>
                <c:pt idx="1">
                  <c:v>0.56000000000000005</c:v>
                </c:pt>
                <c:pt idx="2">
                  <c:v>0.30599999999999999</c:v>
                </c:pt>
                <c:pt idx="3">
                  <c:v>0.1124</c:v>
                </c:pt>
                <c:pt idx="4">
                  <c:v>0.1416</c:v>
                </c:pt>
                <c:pt idx="5">
                  <c:v>5.04E-2</c:v>
                </c:pt>
                <c:pt idx="6">
                  <c:v>4.5999999999999999E-2</c:v>
                </c:pt>
                <c:pt idx="7">
                  <c:v>0.50319999999999998</c:v>
                </c:pt>
                <c:pt idx="8">
                  <c:v>1.72E-2</c:v>
                </c:pt>
                <c:pt idx="9">
                  <c:v>6.6400000000000001E-2</c:v>
                </c:pt>
              </c:numCache>
            </c:numRef>
          </c:val>
        </c:ser>
        <c:ser>
          <c:idx val="4"/>
          <c:order val="4"/>
          <c:tx>
            <c:strRef>
              <c:f>'4.2'!$A$22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'4.2'!$B$22:$K$22</c:f>
              <c:numCache>
                <c:formatCode>0.00</c:formatCode>
                <c:ptCount val="10"/>
                <c:pt idx="0">
                  <c:v>0.69010000000000005</c:v>
                </c:pt>
                <c:pt idx="1">
                  <c:v>3.5436000000000001</c:v>
                </c:pt>
                <c:pt idx="2">
                  <c:v>1.494</c:v>
                </c:pt>
                <c:pt idx="3">
                  <c:v>0.64839999999999998</c:v>
                </c:pt>
                <c:pt idx="4">
                  <c:v>0.64680000000000004</c:v>
                </c:pt>
                <c:pt idx="5">
                  <c:v>0.45760000000000001</c:v>
                </c:pt>
                <c:pt idx="6">
                  <c:v>0.29320000000000002</c:v>
                </c:pt>
                <c:pt idx="7">
                  <c:v>1.7652000000000001</c:v>
                </c:pt>
                <c:pt idx="8">
                  <c:v>0.16439999999999999</c:v>
                </c:pt>
                <c:pt idx="9">
                  <c:v>0.59919999999999995</c:v>
                </c:pt>
              </c:numCache>
            </c:numRef>
          </c:val>
        </c:ser>
        <c:ser>
          <c:idx val="5"/>
          <c:order val="5"/>
          <c:tx>
            <c:strRef>
              <c:f>'4.2'!$A$23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'4.2'!$B$23:$K$23</c:f>
              <c:numCache>
                <c:formatCode>0.00</c:formatCode>
                <c:ptCount val="10"/>
                <c:pt idx="0">
                  <c:v>2.2612999999999999</c:v>
                </c:pt>
                <c:pt idx="1">
                  <c:v>4.0972</c:v>
                </c:pt>
                <c:pt idx="2">
                  <c:v>2.1859999999999999</c:v>
                </c:pt>
                <c:pt idx="3">
                  <c:v>2.6383999999999999</c:v>
                </c:pt>
                <c:pt idx="4">
                  <c:v>1.6492</c:v>
                </c:pt>
                <c:pt idx="5">
                  <c:v>1.4984</c:v>
                </c:pt>
                <c:pt idx="6">
                  <c:v>0.70040000000000002</c:v>
                </c:pt>
                <c:pt idx="7">
                  <c:v>3.7724000000000002</c:v>
                </c:pt>
                <c:pt idx="8">
                  <c:v>0.62919999999999998</c:v>
                </c:pt>
                <c:pt idx="9">
                  <c:v>7.2176</c:v>
                </c:pt>
              </c:numCache>
            </c:numRef>
          </c:val>
        </c:ser>
        <c:ser>
          <c:idx val="7"/>
          <c:order val="6"/>
          <c:tx>
            <c:strRef>
              <c:f>'4.2'!$A$25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'4.2'!$B$25:$K$25</c:f>
              <c:numCache>
                <c:formatCode>0.00</c:formatCode>
                <c:ptCount val="10"/>
                <c:pt idx="0">
                  <c:v>1.607</c:v>
                </c:pt>
                <c:pt idx="1">
                  <c:v>1.3895999999999999</c:v>
                </c:pt>
                <c:pt idx="2">
                  <c:v>3.3635999999999999</c:v>
                </c:pt>
                <c:pt idx="3">
                  <c:v>1.3668</c:v>
                </c:pt>
                <c:pt idx="4">
                  <c:v>2.2848000000000002</c:v>
                </c:pt>
                <c:pt idx="5">
                  <c:v>2.5956000000000001</c:v>
                </c:pt>
                <c:pt idx="6">
                  <c:v>6.1432000000000002</c:v>
                </c:pt>
                <c:pt idx="7">
                  <c:v>1.0107999999999999</c:v>
                </c:pt>
                <c:pt idx="8">
                  <c:v>5.1840000000000002</c:v>
                </c:pt>
                <c:pt idx="9">
                  <c:v>0.96519999999999995</c:v>
                </c:pt>
              </c:numCache>
            </c:numRef>
          </c:val>
        </c:ser>
        <c:ser>
          <c:idx val="8"/>
          <c:order val="7"/>
          <c:tx>
            <c:strRef>
              <c:f>'4.2'!$A$26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'4.2'!$B$26:$K$26</c:f>
              <c:numCache>
                <c:formatCode>0.00</c:formatCode>
                <c:ptCount val="10"/>
                <c:pt idx="0">
                  <c:v>0.31140000000000001</c:v>
                </c:pt>
                <c:pt idx="1">
                  <c:v>1.202</c:v>
                </c:pt>
                <c:pt idx="2">
                  <c:v>2.1707999999999998</c:v>
                </c:pt>
                <c:pt idx="3">
                  <c:v>0.4612</c:v>
                </c:pt>
                <c:pt idx="4">
                  <c:v>0.41360000000000002</c:v>
                </c:pt>
                <c:pt idx="5">
                  <c:v>0.52</c:v>
                </c:pt>
                <c:pt idx="6">
                  <c:v>1.49</c:v>
                </c:pt>
                <c:pt idx="7">
                  <c:v>0.16200000000000001</c:v>
                </c:pt>
                <c:pt idx="8">
                  <c:v>1.2396</c:v>
                </c:pt>
                <c:pt idx="9">
                  <c:v>0.54079999999999995</c:v>
                </c:pt>
              </c:numCache>
            </c:numRef>
          </c:val>
        </c:ser>
        <c:ser>
          <c:idx val="9"/>
          <c:order val="8"/>
          <c:tx>
            <c:strRef>
              <c:f>'4.2'!$A$27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'4.2'!$B$27:$K$27</c:f>
              <c:numCache>
                <c:formatCode>0.00</c:formatCode>
                <c:ptCount val="10"/>
                <c:pt idx="0">
                  <c:v>8.1000000000000003E-2</c:v>
                </c:pt>
                <c:pt idx="1">
                  <c:v>0.34320000000000001</c:v>
                </c:pt>
                <c:pt idx="2">
                  <c:v>0.496</c:v>
                </c:pt>
                <c:pt idx="3">
                  <c:v>7.2800000000000004E-2</c:v>
                </c:pt>
                <c:pt idx="4">
                  <c:v>4.0399999999999998E-2</c:v>
                </c:pt>
                <c:pt idx="5">
                  <c:v>6.1199999999999997E-2</c:v>
                </c:pt>
                <c:pt idx="6">
                  <c:v>0.18640000000000001</c:v>
                </c:pt>
                <c:pt idx="7">
                  <c:v>2.4E-2</c:v>
                </c:pt>
                <c:pt idx="8">
                  <c:v>0.13320000000000001</c:v>
                </c:pt>
                <c:pt idx="9">
                  <c:v>9.8799999999999999E-2</c:v>
                </c:pt>
              </c:numCache>
            </c:numRef>
          </c:val>
        </c:ser>
        <c:ser>
          <c:idx val="10"/>
          <c:order val="9"/>
          <c:tx>
            <c:strRef>
              <c:f>'4.2'!$A$28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'4.2'!$B$28:$K$28</c:f>
              <c:numCache>
                <c:formatCode>0.00</c:formatCode>
                <c:ptCount val="10"/>
                <c:pt idx="0">
                  <c:v>1.7500000000000002E-2</c:v>
                </c:pt>
                <c:pt idx="1">
                  <c:v>2.4799999999999999E-2</c:v>
                </c:pt>
                <c:pt idx="2">
                  <c:v>4.8800000000000003E-2</c:v>
                </c:pt>
                <c:pt idx="3">
                  <c:v>6.4000000000000003E-3</c:v>
                </c:pt>
                <c:pt idx="4">
                  <c:v>2.8E-3</c:v>
                </c:pt>
                <c:pt idx="5">
                  <c:v>4.7999999999999996E-3</c:v>
                </c:pt>
                <c:pt idx="6">
                  <c:v>9.1999999999999998E-3</c:v>
                </c:pt>
                <c:pt idx="7">
                  <c:v>4.4000000000000003E-3</c:v>
                </c:pt>
                <c:pt idx="8">
                  <c:v>4.0000000000000001E-3</c:v>
                </c:pt>
                <c:pt idx="9">
                  <c:v>6.4000000000000003E-3</c:v>
                </c:pt>
              </c:numCache>
            </c:numRef>
          </c:val>
        </c:ser>
        <c:ser>
          <c:idx val="11"/>
          <c:order val="10"/>
          <c:tx>
            <c:strRef>
              <c:f>'4.2'!$A$29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'4.2'!$B$29:$K$29</c:f>
              <c:numCache>
                <c:formatCode>0.00</c:formatCode>
                <c:ptCount val="10"/>
                <c:pt idx="0">
                  <c:v>4.3E-3</c:v>
                </c:pt>
                <c:pt idx="1">
                  <c:v>2E-3</c:v>
                </c:pt>
                <c:pt idx="2">
                  <c:v>1.12E-2</c:v>
                </c:pt>
                <c:pt idx="3">
                  <c:v>1.6000000000000001E-3</c:v>
                </c:pt>
                <c:pt idx="4">
                  <c:v>0</c:v>
                </c:pt>
                <c:pt idx="5">
                  <c:v>1.1999999999999999E-3</c:v>
                </c:pt>
                <c:pt idx="6">
                  <c:v>2E-3</c:v>
                </c:pt>
                <c:pt idx="7">
                  <c:v>0</c:v>
                </c:pt>
                <c:pt idx="8">
                  <c:v>4.0000000000000002E-4</c:v>
                </c:pt>
                <c:pt idx="9">
                  <c:v>8.0000000000000004E-4</c:v>
                </c:pt>
              </c:numCache>
            </c:numRef>
          </c:val>
        </c:ser>
        <c:ser>
          <c:idx val="12"/>
          <c:order val="11"/>
          <c:tx>
            <c:strRef>
              <c:f>'4.2'!$A$30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'4.2'!$B$17:$K$17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'4.2'!$B$30:$K$30</c:f>
              <c:numCache>
                <c:formatCode>0.00</c:formatCode>
                <c:ptCount val="10"/>
                <c:pt idx="0">
                  <c:v>1.8E-3</c:v>
                </c:pt>
                <c:pt idx="1">
                  <c:v>0</c:v>
                </c:pt>
                <c:pt idx="2">
                  <c:v>4.4000000000000003E-3</c:v>
                </c:pt>
                <c:pt idx="3">
                  <c:v>0</c:v>
                </c:pt>
                <c:pt idx="4">
                  <c:v>0</c:v>
                </c:pt>
                <c:pt idx="5">
                  <c:v>4.0000000000000002E-4</c:v>
                </c:pt>
                <c:pt idx="6">
                  <c:v>4.0000000000000002E-4</c:v>
                </c:pt>
                <c:pt idx="7">
                  <c:v>0</c:v>
                </c:pt>
                <c:pt idx="8">
                  <c:v>0</c:v>
                </c:pt>
                <c:pt idx="9">
                  <c:v>8.0000000000000004E-4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493248"/>
        <c:axId val="461303744"/>
      </c:barChart>
      <c:catAx>
        <c:axId val="46149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1303744"/>
        <c:crosses val="autoZero"/>
        <c:auto val="1"/>
        <c:lblAlgn val="ctr"/>
        <c:lblOffset val="100"/>
        <c:noMultiLvlLbl val="0"/>
      </c:catAx>
      <c:valAx>
        <c:axId val="461303744"/>
        <c:scaling>
          <c:orientation val="minMax"/>
        </c:scaling>
        <c:delete val="0"/>
        <c:axPos val="l"/>
        <c:majorGridlines/>
        <c:title>
          <c:tx>
            <c:strRef>
              <c:f>'4.2'!$A$16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614932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'4.3'!$C$16</c:f>
          <c:strCache>
            <c:ptCount val="1"/>
            <c:pt idx="0">
              <c:v>Deelgebied 4.3</c:v>
            </c:pt>
          </c:strCache>
        </c:strRef>
      </c:tx>
      <c:layout>
        <c:manualLayout>
          <c:xMode val="edge"/>
          <c:yMode val="edge"/>
          <c:x val="7.1231483061521328E-2"/>
          <c:y val="4.4260021235516749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'4.3'!$A$18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'4.3'!$B$18:$K$18</c:f>
              <c:numCache>
                <c:formatCode>0.00</c:formatCode>
                <c:ptCount val="10"/>
                <c:pt idx="0">
                  <c:v>1E-4</c:v>
                </c:pt>
                <c:pt idx="1">
                  <c:v>4.0000000000000002E-4</c:v>
                </c:pt>
                <c:pt idx="2">
                  <c:v>1.6000000000000001E-3</c:v>
                </c:pt>
                <c:pt idx="3">
                  <c:v>0</c:v>
                </c:pt>
                <c:pt idx="4">
                  <c:v>3.2000000000000002E-3</c:v>
                </c:pt>
                <c:pt idx="5">
                  <c:v>0</c:v>
                </c:pt>
                <c:pt idx="6">
                  <c:v>1.1999999999999999E-3</c:v>
                </c:pt>
                <c:pt idx="7">
                  <c:v>1.1999999999999999E-3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'4.3'!$A$19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'4.3'!$B$19:$K$19</c:f>
              <c:numCache>
                <c:formatCode>0.00</c:formatCode>
                <c:ptCount val="10"/>
                <c:pt idx="0">
                  <c:v>0</c:v>
                </c:pt>
                <c:pt idx="1">
                  <c:v>1.0800000000000001E-2</c:v>
                </c:pt>
                <c:pt idx="2">
                  <c:v>3.2000000000000002E-3</c:v>
                </c:pt>
                <c:pt idx="3">
                  <c:v>3.5999999999999999E-3</c:v>
                </c:pt>
                <c:pt idx="4">
                  <c:v>6.08E-2</c:v>
                </c:pt>
                <c:pt idx="5">
                  <c:v>2.3999999999999998E-3</c:v>
                </c:pt>
                <c:pt idx="6">
                  <c:v>1.6000000000000001E-3</c:v>
                </c:pt>
                <c:pt idx="7">
                  <c:v>8.0000000000000002E-3</c:v>
                </c:pt>
                <c:pt idx="8">
                  <c:v>4.0000000000000002E-4</c:v>
                </c:pt>
                <c:pt idx="9">
                  <c:v>4.0000000000000002E-4</c:v>
                </c:pt>
              </c:numCache>
            </c:numRef>
          </c:val>
        </c:ser>
        <c:ser>
          <c:idx val="0"/>
          <c:order val="2"/>
          <c:tx>
            <c:strRef>
              <c:f>'4.3'!$A$20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'4.3'!$B$20:$K$20</c:f>
              <c:numCache>
                <c:formatCode>0.00</c:formatCode>
                <c:ptCount val="10"/>
                <c:pt idx="0">
                  <c:v>2.8E-3</c:v>
                </c:pt>
                <c:pt idx="1">
                  <c:v>2.5600000000000001E-2</c:v>
                </c:pt>
                <c:pt idx="2">
                  <c:v>1.2E-2</c:v>
                </c:pt>
                <c:pt idx="3">
                  <c:v>1.7999999999999999E-2</c:v>
                </c:pt>
                <c:pt idx="4">
                  <c:v>0.50160000000000005</c:v>
                </c:pt>
                <c:pt idx="5">
                  <c:v>1.4E-2</c:v>
                </c:pt>
                <c:pt idx="6">
                  <c:v>4.7999999999999996E-3</c:v>
                </c:pt>
                <c:pt idx="7">
                  <c:v>2.3199999999999998E-2</c:v>
                </c:pt>
                <c:pt idx="8">
                  <c:v>1.6000000000000001E-3</c:v>
                </c:pt>
                <c:pt idx="9">
                  <c:v>1.6000000000000001E-3</c:v>
                </c:pt>
              </c:numCache>
            </c:numRef>
          </c:val>
        </c:ser>
        <c:ser>
          <c:idx val="1"/>
          <c:order val="3"/>
          <c:tx>
            <c:strRef>
              <c:f>'4.3'!$A$21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'4.3'!$B$21:$K$21</c:f>
              <c:numCache>
                <c:formatCode>0.00</c:formatCode>
                <c:ptCount val="10"/>
                <c:pt idx="0">
                  <c:v>3.7900000000000003E-2</c:v>
                </c:pt>
                <c:pt idx="1">
                  <c:v>0.18959999999999999</c:v>
                </c:pt>
                <c:pt idx="2">
                  <c:v>0.1008</c:v>
                </c:pt>
                <c:pt idx="3">
                  <c:v>4.5999999999999999E-2</c:v>
                </c:pt>
                <c:pt idx="4">
                  <c:v>0.4592</c:v>
                </c:pt>
                <c:pt idx="5">
                  <c:v>5.28E-2</c:v>
                </c:pt>
                <c:pt idx="6">
                  <c:v>3.9199999999999999E-2</c:v>
                </c:pt>
                <c:pt idx="7">
                  <c:v>0.22320000000000001</c:v>
                </c:pt>
                <c:pt idx="8">
                  <c:v>2.8799999999999999E-2</c:v>
                </c:pt>
                <c:pt idx="9">
                  <c:v>5.3199999999999997E-2</c:v>
                </c:pt>
              </c:numCache>
            </c:numRef>
          </c:val>
        </c:ser>
        <c:ser>
          <c:idx val="4"/>
          <c:order val="4"/>
          <c:tx>
            <c:strRef>
              <c:f>'4.3'!$A$22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'4.3'!$B$22:$K$22</c:f>
              <c:numCache>
                <c:formatCode>0.00</c:formatCode>
                <c:ptCount val="10"/>
                <c:pt idx="0">
                  <c:v>0.20280000000000001</c:v>
                </c:pt>
                <c:pt idx="1">
                  <c:v>2.8064</c:v>
                </c:pt>
                <c:pt idx="2">
                  <c:v>0.55959999999999999</c:v>
                </c:pt>
                <c:pt idx="3">
                  <c:v>0.1492</c:v>
                </c:pt>
                <c:pt idx="4">
                  <c:v>0.42759999999999998</c:v>
                </c:pt>
                <c:pt idx="5">
                  <c:v>0.68079999999999996</c:v>
                </c:pt>
                <c:pt idx="6">
                  <c:v>0.1484</c:v>
                </c:pt>
                <c:pt idx="7">
                  <c:v>0.83120000000000005</c:v>
                </c:pt>
                <c:pt idx="8">
                  <c:v>0.188</c:v>
                </c:pt>
                <c:pt idx="9">
                  <c:v>0.2492</c:v>
                </c:pt>
              </c:numCache>
            </c:numRef>
          </c:val>
        </c:ser>
        <c:ser>
          <c:idx val="5"/>
          <c:order val="5"/>
          <c:tx>
            <c:strRef>
              <c:f>'4.3'!$A$23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'4.3'!$B$23:$K$23</c:f>
              <c:numCache>
                <c:formatCode>0.00</c:formatCode>
                <c:ptCount val="10"/>
                <c:pt idx="0">
                  <c:v>1.1949000000000001</c:v>
                </c:pt>
                <c:pt idx="1">
                  <c:v>5.0599999999999996</c:v>
                </c:pt>
                <c:pt idx="2">
                  <c:v>1.2984</c:v>
                </c:pt>
                <c:pt idx="3">
                  <c:v>1.2687999999999999</c:v>
                </c:pt>
                <c:pt idx="4">
                  <c:v>1.0548</c:v>
                </c:pt>
                <c:pt idx="5">
                  <c:v>1.3480000000000001</c:v>
                </c:pt>
                <c:pt idx="6">
                  <c:v>0.64</c:v>
                </c:pt>
                <c:pt idx="7">
                  <c:v>2.4380000000000002</c:v>
                </c:pt>
                <c:pt idx="8">
                  <c:v>0.50760000000000005</c:v>
                </c:pt>
                <c:pt idx="9">
                  <c:v>5.4352</c:v>
                </c:pt>
              </c:numCache>
            </c:numRef>
          </c:val>
        </c:ser>
        <c:ser>
          <c:idx val="7"/>
          <c:order val="6"/>
          <c:tx>
            <c:strRef>
              <c:f>'4.3'!$A$25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'4.3'!$B$25:$K$25</c:f>
              <c:numCache>
                <c:formatCode>0.00</c:formatCode>
                <c:ptCount val="10"/>
                <c:pt idx="0">
                  <c:v>1.5089999999999999</c:v>
                </c:pt>
                <c:pt idx="1">
                  <c:v>0.54400000000000004</c:v>
                </c:pt>
                <c:pt idx="2">
                  <c:v>3.2368000000000001</c:v>
                </c:pt>
                <c:pt idx="3">
                  <c:v>0.88</c:v>
                </c:pt>
                <c:pt idx="4">
                  <c:v>1.4816</c:v>
                </c:pt>
                <c:pt idx="5">
                  <c:v>1.5620000000000001</c:v>
                </c:pt>
                <c:pt idx="6">
                  <c:v>4.5175999999999998</c:v>
                </c:pt>
                <c:pt idx="7">
                  <c:v>0.66839999999999999</c:v>
                </c:pt>
                <c:pt idx="8">
                  <c:v>3.8416000000000001</c:v>
                </c:pt>
                <c:pt idx="9">
                  <c:v>0.53839999999999999</c:v>
                </c:pt>
              </c:numCache>
            </c:numRef>
          </c:val>
        </c:ser>
        <c:ser>
          <c:idx val="8"/>
          <c:order val="7"/>
          <c:tx>
            <c:strRef>
              <c:f>'4.3'!$A$26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'4.3'!$B$26:$K$26</c:f>
              <c:numCache>
                <c:formatCode>0.00</c:formatCode>
                <c:ptCount val="10"/>
                <c:pt idx="0">
                  <c:v>0.12609999999999999</c:v>
                </c:pt>
                <c:pt idx="1">
                  <c:v>0.27560000000000001</c:v>
                </c:pt>
                <c:pt idx="2">
                  <c:v>1.0504</c:v>
                </c:pt>
                <c:pt idx="3">
                  <c:v>0.1956</c:v>
                </c:pt>
                <c:pt idx="4">
                  <c:v>0.1336</c:v>
                </c:pt>
                <c:pt idx="5">
                  <c:v>0.22800000000000001</c:v>
                </c:pt>
                <c:pt idx="6">
                  <c:v>0.61960000000000004</c:v>
                </c:pt>
                <c:pt idx="7">
                  <c:v>0.26119999999999999</c:v>
                </c:pt>
                <c:pt idx="8">
                  <c:v>0.55559999999999998</c:v>
                </c:pt>
                <c:pt idx="9">
                  <c:v>0.18759999999999999</c:v>
                </c:pt>
              </c:numCache>
            </c:numRef>
          </c:val>
        </c:ser>
        <c:ser>
          <c:idx val="9"/>
          <c:order val="8"/>
          <c:tx>
            <c:strRef>
              <c:f>'4.3'!$A$27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'4.3'!$B$27:$K$27</c:f>
              <c:numCache>
                <c:formatCode>0.00</c:formatCode>
                <c:ptCount val="10"/>
                <c:pt idx="0">
                  <c:v>3.1899999999999998E-2</c:v>
                </c:pt>
                <c:pt idx="1">
                  <c:v>7.3200000000000001E-2</c:v>
                </c:pt>
                <c:pt idx="2">
                  <c:v>0.1288</c:v>
                </c:pt>
                <c:pt idx="3">
                  <c:v>4.0399999999999998E-2</c:v>
                </c:pt>
                <c:pt idx="4">
                  <c:v>2.1600000000000001E-2</c:v>
                </c:pt>
                <c:pt idx="5">
                  <c:v>0.03</c:v>
                </c:pt>
                <c:pt idx="6">
                  <c:v>5.8799999999999998E-2</c:v>
                </c:pt>
                <c:pt idx="7">
                  <c:v>4.0399999999999998E-2</c:v>
                </c:pt>
                <c:pt idx="8">
                  <c:v>5.2400000000000002E-2</c:v>
                </c:pt>
                <c:pt idx="9">
                  <c:v>3.0800000000000001E-2</c:v>
                </c:pt>
              </c:numCache>
            </c:numRef>
          </c:val>
        </c:ser>
        <c:ser>
          <c:idx val="10"/>
          <c:order val="9"/>
          <c:tx>
            <c:strRef>
              <c:f>'4.3'!$A$28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'4.3'!$B$28:$K$28</c:f>
              <c:numCache>
                <c:formatCode>0.00</c:formatCode>
                <c:ptCount val="10"/>
                <c:pt idx="0">
                  <c:v>1.14E-2</c:v>
                </c:pt>
                <c:pt idx="1">
                  <c:v>8.3999999999999995E-3</c:v>
                </c:pt>
                <c:pt idx="2">
                  <c:v>1.04E-2</c:v>
                </c:pt>
                <c:pt idx="3">
                  <c:v>8.8000000000000005E-3</c:v>
                </c:pt>
                <c:pt idx="4">
                  <c:v>8.0000000000000004E-4</c:v>
                </c:pt>
                <c:pt idx="5">
                  <c:v>2.8E-3</c:v>
                </c:pt>
                <c:pt idx="6">
                  <c:v>3.5999999999999999E-3</c:v>
                </c:pt>
                <c:pt idx="7">
                  <c:v>2E-3</c:v>
                </c:pt>
                <c:pt idx="8">
                  <c:v>4.0000000000000001E-3</c:v>
                </c:pt>
                <c:pt idx="9">
                  <c:v>4.0000000000000001E-3</c:v>
                </c:pt>
              </c:numCache>
            </c:numRef>
          </c:val>
        </c:ser>
        <c:ser>
          <c:idx val="11"/>
          <c:order val="10"/>
          <c:tx>
            <c:strRef>
              <c:f>'4.3'!$A$29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'4.3'!$B$29:$K$29</c:f>
              <c:numCache>
                <c:formatCode>0.00</c:formatCode>
                <c:ptCount val="10"/>
                <c:pt idx="0">
                  <c:v>2.5999999999999999E-3</c:v>
                </c:pt>
                <c:pt idx="1">
                  <c:v>4.0000000000000002E-4</c:v>
                </c:pt>
                <c:pt idx="2">
                  <c:v>2.8E-3</c:v>
                </c:pt>
                <c:pt idx="3">
                  <c:v>1.6000000000000001E-3</c:v>
                </c:pt>
                <c:pt idx="4">
                  <c:v>0</c:v>
                </c:pt>
                <c:pt idx="5">
                  <c:v>0</c:v>
                </c:pt>
                <c:pt idx="6">
                  <c:v>1.1999999999999999E-3</c:v>
                </c:pt>
                <c:pt idx="7">
                  <c:v>0</c:v>
                </c:pt>
                <c:pt idx="8">
                  <c:v>1.1999999999999999E-3</c:v>
                </c:pt>
                <c:pt idx="9">
                  <c:v>1.1999999999999999E-3</c:v>
                </c:pt>
              </c:numCache>
            </c:numRef>
          </c:val>
        </c:ser>
        <c:ser>
          <c:idx val="12"/>
          <c:order val="11"/>
          <c:tx>
            <c:strRef>
              <c:f>'4.3'!$A$30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'4.3'!$B$17:$K$17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'4.3'!$B$30:$K$30</c:f>
              <c:numCache>
                <c:formatCode>0.00</c:formatCode>
                <c:ptCount val="10"/>
                <c:pt idx="0">
                  <c:v>1.4E-3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4.0000000000000002E-4</c:v>
                </c:pt>
                <c:pt idx="6">
                  <c:v>4.0000000000000002E-4</c:v>
                </c:pt>
                <c:pt idx="7">
                  <c:v>0</c:v>
                </c:pt>
                <c:pt idx="8">
                  <c:v>0</c:v>
                </c:pt>
                <c:pt idx="9">
                  <c:v>1.6000000000000001E-3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494272"/>
        <c:axId val="461307200"/>
      </c:barChart>
      <c:catAx>
        <c:axId val="46149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1307200"/>
        <c:crosses val="autoZero"/>
        <c:auto val="1"/>
        <c:lblAlgn val="ctr"/>
        <c:lblOffset val="100"/>
        <c:noMultiLvlLbl val="0"/>
      </c:catAx>
      <c:valAx>
        <c:axId val="461307200"/>
        <c:scaling>
          <c:orientation val="minMax"/>
        </c:scaling>
        <c:delete val="0"/>
        <c:axPos val="l"/>
        <c:majorGridlines/>
        <c:title>
          <c:tx>
            <c:strRef>
              <c:f>'4.3'!$A$16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614942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gemiddelden!$D$6</c:f>
          <c:strCache>
            <c:ptCount val="1"/>
            <c:pt idx="0">
              <c:v>gemiddelde hoogteveranderingen per deelgebied</c:v>
            </c:pt>
          </c:strCache>
        </c:strRef>
      </c:tx>
      <c:layout>
        <c:manualLayout>
          <c:xMode val="edge"/>
          <c:yMode val="edge"/>
          <c:x val="0.26833324282740523"/>
          <c:y val="4.6296296296296294E-2"/>
        </c:manualLayout>
      </c:layout>
      <c:overlay val="1"/>
      <c:txPr>
        <a:bodyPr/>
        <a:lstStyle/>
        <a:p>
          <a:pPr>
            <a:defRPr sz="1200"/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gemiddelden!$D$7</c:f>
              <c:strCache>
                <c:ptCount val="1"/>
                <c:pt idx="0">
                  <c:v>2012-2020</c:v>
                </c:pt>
              </c:strCache>
            </c:strRef>
          </c:tx>
          <c:marker>
            <c:symbol val="none"/>
          </c:marker>
          <c:cat>
            <c:strRef>
              <c:f>gemiddelden!$C$8:$C$22</c:f>
              <c:strCache>
                <c:ptCount val="15"/>
                <c:pt idx="0">
                  <c:v>db1.0</c:v>
                </c:pt>
                <c:pt idx="1">
                  <c:v>db1.1</c:v>
                </c:pt>
                <c:pt idx="2">
                  <c:v>db1.2</c:v>
                </c:pt>
                <c:pt idx="3">
                  <c:v>db1.3</c:v>
                </c:pt>
                <c:pt idx="4">
                  <c:v>db2.0</c:v>
                </c:pt>
                <c:pt idx="5">
                  <c:v>db2.1</c:v>
                </c:pt>
                <c:pt idx="6">
                  <c:v>db2.2</c:v>
                </c:pt>
                <c:pt idx="7">
                  <c:v>db2.3</c:v>
                </c:pt>
                <c:pt idx="8">
                  <c:v>db3.0</c:v>
                </c:pt>
                <c:pt idx="9">
                  <c:v>db3.1</c:v>
                </c:pt>
                <c:pt idx="10">
                  <c:v>db3.2</c:v>
                </c:pt>
                <c:pt idx="11">
                  <c:v>db3.3</c:v>
                </c:pt>
                <c:pt idx="12">
                  <c:v>db4.1</c:v>
                </c:pt>
                <c:pt idx="13">
                  <c:v>db4.2</c:v>
                </c:pt>
                <c:pt idx="14">
                  <c:v>db4.3</c:v>
                </c:pt>
              </c:strCache>
            </c:strRef>
          </c:cat>
          <c:val>
            <c:numRef>
              <c:f>gemiddelden!$D$8:$D$22</c:f>
              <c:numCache>
                <c:formatCode>0.00</c:formatCode>
                <c:ptCount val="15"/>
                <c:pt idx="0">
                  <c:v>0.14695557910888751</c:v>
                </c:pt>
                <c:pt idx="1">
                  <c:v>-3.4792907919825006E-2</c:v>
                </c:pt>
                <c:pt idx="2">
                  <c:v>-0.17662506089145</c:v>
                </c:pt>
                <c:pt idx="3">
                  <c:v>8.6126810684237498E-2</c:v>
                </c:pt>
                <c:pt idx="4">
                  <c:v>0.12111161384616249</c:v>
                </c:pt>
                <c:pt idx="5">
                  <c:v>5.192534201433624E-2</c:v>
                </c:pt>
                <c:pt idx="6">
                  <c:v>0.13389031699231249</c:v>
                </c:pt>
                <c:pt idx="7">
                  <c:v>0.14014965195777501</c:v>
                </c:pt>
                <c:pt idx="8">
                  <c:v>-4.6493958031762492E-3</c:v>
                </c:pt>
                <c:pt idx="9">
                  <c:v>-2.171890397192499E-3</c:v>
                </c:pt>
                <c:pt idx="10">
                  <c:v>-8.6712693622374997E-4</c:v>
                </c:pt>
                <c:pt idx="11">
                  <c:v>6.3780177082637486E-4</c:v>
                </c:pt>
                <c:pt idx="12">
                  <c:v>-3.7727499839124937E-4</c:v>
                </c:pt>
                <c:pt idx="13">
                  <c:v>2.4205012299912498E-3</c:v>
                </c:pt>
                <c:pt idx="14">
                  <c:v>-4.8126871946300009E-3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gemiddelden!$E$7</c:f>
              <c:strCache>
                <c:ptCount val="1"/>
                <c:pt idx="0">
                  <c:v>2012-2016</c:v>
                </c:pt>
              </c:strCache>
            </c:strRef>
          </c:tx>
          <c:spPr>
            <a:ln w="19050"/>
          </c:spPr>
          <c:marker>
            <c:symbol val="square"/>
            <c:size val="5"/>
          </c:marker>
          <c:cat>
            <c:strRef>
              <c:f>gemiddelden!$C$8:$C$22</c:f>
              <c:strCache>
                <c:ptCount val="15"/>
                <c:pt idx="0">
                  <c:v>db1.0</c:v>
                </c:pt>
                <c:pt idx="1">
                  <c:v>db1.1</c:v>
                </c:pt>
                <c:pt idx="2">
                  <c:v>db1.2</c:v>
                </c:pt>
                <c:pt idx="3">
                  <c:v>db1.3</c:v>
                </c:pt>
                <c:pt idx="4">
                  <c:v>db2.0</c:v>
                </c:pt>
                <c:pt idx="5">
                  <c:v>db2.1</c:v>
                </c:pt>
                <c:pt idx="6">
                  <c:v>db2.2</c:v>
                </c:pt>
                <c:pt idx="7">
                  <c:v>db2.3</c:v>
                </c:pt>
                <c:pt idx="8">
                  <c:v>db3.0</c:v>
                </c:pt>
                <c:pt idx="9">
                  <c:v>db3.1</c:v>
                </c:pt>
                <c:pt idx="10">
                  <c:v>db3.2</c:v>
                </c:pt>
                <c:pt idx="11">
                  <c:v>db3.3</c:v>
                </c:pt>
                <c:pt idx="12">
                  <c:v>db4.1</c:v>
                </c:pt>
                <c:pt idx="13">
                  <c:v>db4.2</c:v>
                </c:pt>
                <c:pt idx="14">
                  <c:v>db4.3</c:v>
                </c:pt>
              </c:strCache>
            </c:strRef>
          </c:cat>
          <c:val>
            <c:numRef>
              <c:f>gemiddelden!$E$8:$E$22</c:f>
              <c:numCache>
                <c:formatCode>0.00</c:formatCode>
                <c:ptCount val="15"/>
                <c:pt idx="0">
                  <c:v>0.13525501917062499</c:v>
                </c:pt>
                <c:pt idx="1">
                  <c:v>-0.1013721303749</c:v>
                </c:pt>
                <c:pt idx="2">
                  <c:v>-0.22593309518499999</c:v>
                </c:pt>
                <c:pt idx="3">
                  <c:v>0.112729797849275</c:v>
                </c:pt>
                <c:pt idx="4">
                  <c:v>0.14599636935267499</c:v>
                </c:pt>
                <c:pt idx="5">
                  <c:v>7.2018601043399993E-2</c:v>
                </c:pt>
                <c:pt idx="6">
                  <c:v>0.16714812495217501</c:v>
                </c:pt>
                <c:pt idx="7">
                  <c:v>0.160467867938625</c:v>
                </c:pt>
                <c:pt idx="8">
                  <c:v>2.9748708590225E-3</c:v>
                </c:pt>
                <c:pt idx="9">
                  <c:v>-1.0524067768905E-2</c:v>
                </c:pt>
                <c:pt idx="10">
                  <c:v>-1.1250723484472499E-2</c:v>
                </c:pt>
                <c:pt idx="11">
                  <c:v>-1.2209686071972502E-3</c:v>
                </c:pt>
                <c:pt idx="12">
                  <c:v>3.0862263148925002E-3</c:v>
                </c:pt>
                <c:pt idx="13">
                  <c:v>3.5641855789825001E-3</c:v>
                </c:pt>
                <c:pt idx="14">
                  <c:v>-9.7253067457600002E-3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gemiddelden!$F$7</c:f>
              <c:strCache>
                <c:ptCount val="1"/>
                <c:pt idx="0">
                  <c:v>2016-2020</c:v>
                </c:pt>
              </c:strCache>
            </c:strRef>
          </c:tx>
          <c:spPr>
            <a:ln w="19050"/>
          </c:spPr>
          <c:marker>
            <c:symbol val="triangle"/>
            <c:size val="5"/>
          </c:marker>
          <c:cat>
            <c:strRef>
              <c:f>gemiddelden!$C$8:$C$22</c:f>
              <c:strCache>
                <c:ptCount val="15"/>
                <c:pt idx="0">
                  <c:v>db1.0</c:v>
                </c:pt>
                <c:pt idx="1">
                  <c:v>db1.1</c:v>
                </c:pt>
                <c:pt idx="2">
                  <c:v>db1.2</c:v>
                </c:pt>
                <c:pt idx="3">
                  <c:v>db1.3</c:v>
                </c:pt>
                <c:pt idx="4">
                  <c:v>db2.0</c:v>
                </c:pt>
                <c:pt idx="5">
                  <c:v>db2.1</c:v>
                </c:pt>
                <c:pt idx="6">
                  <c:v>db2.2</c:v>
                </c:pt>
                <c:pt idx="7">
                  <c:v>db2.3</c:v>
                </c:pt>
                <c:pt idx="8">
                  <c:v>db3.0</c:v>
                </c:pt>
                <c:pt idx="9">
                  <c:v>db3.1</c:v>
                </c:pt>
                <c:pt idx="10">
                  <c:v>db3.2</c:v>
                </c:pt>
                <c:pt idx="11">
                  <c:v>db3.3</c:v>
                </c:pt>
                <c:pt idx="12">
                  <c:v>db4.1</c:v>
                </c:pt>
                <c:pt idx="13">
                  <c:v>db4.2</c:v>
                </c:pt>
                <c:pt idx="14">
                  <c:v>db4.3</c:v>
                </c:pt>
              </c:strCache>
            </c:strRef>
          </c:cat>
          <c:val>
            <c:numRef>
              <c:f>gemiddelden!$F$8:$F$22</c:f>
              <c:numCache>
                <c:formatCode>0.00</c:formatCode>
                <c:ptCount val="15"/>
                <c:pt idx="0">
                  <c:v>0.15865613904714998</c:v>
                </c:pt>
                <c:pt idx="1">
                  <c:v>3.178631453525E-2</c:v>
                </c:pt>
                <c:pt idx="2">
                  <c:v>-0.12731702659790001</c:v>
                </c:pt>
                <c:pt idx="3">
                  <c:v>5.9523823519199999E-2</c:v>
                </c:pt>
                <c:pt idx="4">
                  <c:v>9.6226858339650001E-2</c:v>
                </c:pt>
                <c:pt idx="5">
                  <c:v>3.18320829852725E-2</c:v>
                </c:pt>
                <c:pt idx="6">
                  <c:v>0.10063250903245</c:v>
                </c:pt>
                <c:pt idx="7">
                  <c:v>0.119831435976925</c:v>
                </c:pt>
                <c:pt idx="8">
                  <c:v>-1.2273662465375E-2</c:v>
                </c:pt>
                <c:pt idx="9">
                  <c:v>6.1802869745200021E-3</c:v>
                </c:pt>
                <c:pt idx="10">
                  <c:v>9.5164696120249997E-3</c:v>
                </c:pt>
                <c:pt idx="11">
                  <c:v>2.4965721488499999E-3</c:v>
                </c:pt>
                <c:pt idx="12">
                  <c:v>-3.8407763116749989E-3</c:v>
                </c:pt>
                <c:pt idx="13">
                  <c:v>1.2768168809999996E-3</c:v>
                </c:pt>
                <c:pt idx="14">
                  <c:v>9.9932356499999285E-5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917888"/>
        <c:axId val="461687616"/>
      </c:lineChart>
      <c:catAx>
        <c:axId val="45891788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 w="25400"/>
        </c:spPr>
        <c:crossAx val="461687616"/>
        <c:crossesAt val="0"/>
        <c:auto val="1"/>
        <c:lblAlgn val="ctr"/>
        <c:lblOffset val="100"/>
        <c:noMultiLvlLbl val="0"/>
      </c:catAx>
      <c:valAx>
        <c:axId val="461687616"/>
        <c:scaling>
          <c:orientation val="minMax"/>
          <c:max val="0.25"/>
          <c:min val="-0.2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hoogteverandering (m)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589178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'2.0'!$C$16</c:f>
          <c:strCache>
            <c:ptCount val="1"/>
            <c:pt idx="0">
              <c:v>Deelgebied 2.0</c:v>
            </c:pt>
          </c:strCache>
        </c:strRef>
      </c:tx>
      <c:layout>
        <c:manualLayout>
          <c:xMode val="edge"/>
          <c:yMode val="edge"/>
          <c:x val="6.9855494069433269E-2"/>
          <c:y val="3.319501592663756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'2.0'!$A$18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'2.0'!$B$18:$K$18</c:f>
              <c:numCache>
                <c:formatCode>0.00</c:formatCode>
                <c:ptCount val="10"/>
                <c:pt idx="0">
                  <c:v>2.3400000000000001E-2</c:v>
                </c:pt>
                <c:pt idx="1">
                  <c:v>6.6000000000000003E-2</c:v>
                </c:pt>
                <c:pt idx="2">
                  <c:v>1.4800000000000001E-2</c:v>
                </c:pt>
                <c:pt idx="3">
                  <c:v>0</c:v>
                </c:pt>
                <c:pt idx="4">
                  <c:v>3.2000000000000002E-3</c:v>
                </c:pt>
                <c:pt idx="5">
                  <c:v>0</c:v>
                </c:pt>
                <c:pt idx="6">
                  <c:v>1.3599999999999999E-2</c:v>
                </c:pt>
                <c:pt idx="7">
                  <c:v>6.4000000000000003E-3</c:v>
                </c:pt>
                <c:pt idx="8">
                  <c:v>2.4E-2</c:v>
                </c:pt>
                <c:pt idx="9">
                  <c:v>4.0000000000000002E-4</c:v>
                </c:pt>
              </c:numCache>
            </c:numRef>
          </c:val>
        </c:ser>
        <c:ser>
          <c:idx val="3"/>
          <c:order val="1"/>
          <c:tx>
            <c:strRef>
              <c:f>'2.0'!$A$19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'2.0'!$B$19:$K$19</c:f>
              <c:numCache>
                <c:formatCode>0.00</c:formatCode>
                <c:ptCount val="10"/>
                <c:pt idx="0">
                  <c:v>4.3099999999999999E-2</c:v>
                </c:pt>
                <c:pt idx="1">
                  <c:v>1.6799999999999999E-2</c:v>
                </c:pt>
                <c:pt idx="2">
                  <c:v>1.12E-2</c:v>
                </c:pt>
                <c:pt idx="3">
                  <c:v>0</c:v>
                </c:pt>
                <c:pt idx="4">
                  <c:v>6.4000000000000003E-3</c:v>
                </c:pt>
                <c:pt idx="5">
                  <c:v>0</c:v>
                </c:pt>
                <c:pt idx="6">
                  <c:v>1.32E-2</c:v>
                </c:pt>
                <c:pt idx="7">
                  <c:v>7.6E-3</c:v>
                </c:pt>
                <c:pt idx="8">
                  <c:v>1.6E-2</c:v>
                </c:pt>
                <c:pt idx="9">
                  <c:v>1.1999999999999999E-3</c:v>
                </c:pt>
              </c:numCache>
            </c:numRef>
          </c:val>
        </c:ser>
        <c:ser>
          <c:idx val="0"/>
          <c:order val="2"/>
          <c:tx>
            <c:strRef>
              <c:f>'2.0'!$A$20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'2.0'!$B$20:$K$20</c:f>
              <c:numCache>
                <c:formatCode>0.00</c:formatCode>
                <c:ptCount val="10"/>
                <c:pt idx="0">
                  <c:v>4.7100000000000003E-2</c:v>
                </c:pt>
                <c:pt idx="1">
                  <c:v>2.64E-2</c:v>
                </c:pt>
                <c:pt idx="2">
                  <c:v>3.56E-2</c:v>
                </c:pt>
                <c:pt idx="3">
                  <c:v>0</c:v>
                </c:pt>
                <c:pt idx="4">
                  <c:v>8.8000000000000005E-3</c:v>
                </c:pt>
                <c:pt idx="5">
                  <c:v>0</c:v>
                </c:pt>
                <c:pt idx="6">
                  <c:v>1.52E-2</c:v>
                </c:pt>
                <c:pt idx="7">
                  <c:v>1.44E-2</c:v>
                </c:pt>
                <c:pt idx="8">
                  <c:v>2.12E-2</c:v>
                </c:pt>
                <c:pt idx="9">
                  <c:v>1.4E-2</c:v>
                </c:pt>
              </c:numCache>
            </c:numRef>
          </c:val>
        </c:ser>
        <c:ser>
          <c:idx val="1"/>
          <c:order val="3"/>
          <c:tx>
            <c:strRef>
              <c:f>'2.0'!$A$21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'2.0'!$B$21:$K$21</c:f>
              <c:numCache>
                <c:formatCode>0.00</c:formatCode>
                <c:ptCount val="10"/>
                <c:pt idx="0">
                  <c:v>9.2899999999999996E-2</c:v>
                </c:pt>
                <c:pt idx="1">
                  <c:v>5.3600000000000002E-2</c:v>
                </c:pt>
                <c:pt idx="2">
                  <c:v>0.22120000000000001</c:v>
                </c:pt>
                <c:pt idx="3">
                  <c:v>4.3999999999999997E-2</c:v>
                </c:pt>
                <c:pt idx="4">
                  <c:v>5.1999999999999998E-2</c:v>
                </c:pt>
                <c:pt idx="5">
                  <c:v>1.6E-2</c:v>
                </c:pt>
                <c:pt idx="6">
                  <c:v>0.05</c:v>
                </c:pt>
                <c:pt idx="7">
                  <c:v>4.3999999999999997E-2</c:v>
                </c:pt>
                <c:pt idx="8">
                  <c:v>2.9600000000000001E-2</c:v>
                </c:pt>
                <c:pt idx="9">
                  <c:v>0.1424</c:v>
                </c:pt>
              </c:numCache>
            </c:numRef>
          </c:val>
        </c:ser>
        <c:ser>
          <c:idx val="4"/>
          <c:order val="4"/>
          <c:tx>
            <c:strRef>
              <c:f>'2.0'!$A$22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'2.0'!$B$22:$K$22</c:f>
              <c:numCache>
                <c:formatCode>0.00</c:formatCode>
                <c:ptCount val="10"/>
                <c:pt idx="0">
                  <c:v>0.15659999999999999</c:v>
                </c:pt>
                <c:pt idx="1">
                  <c:v>0.36680000000000001</c:v>
                </c:pt>
                <c:pt idx="2">
                  <c:v>0.35759999999999997</c:v>
                </c:pt>
                <c:pt idx="3">
                  <c:v>0.2172</c:v>
                </c:pt>
                <c:pt idx="4">
                  <c:v>0.14000000000000001</c:v>
                </c:pt>
                <c:pt idx="5">
                  <c:v>7.8399999999999997E-2</c:v>
                </c:pt>
                <c:pt idx="6">
                  <c:v>0.1384</c:v>
                </c:pt>
                <c:pt idx="7">
                  <c:v>0.184</c:v>
                </c:pt>
                <c:pt idx="8">
                  <c:v>0.1104</c:v>
                </c:pt>
                <c:pt idx="9">
                  <c:v>0.32400000000000001</c:v>
                </c:pt>
              </c:numCache>
            </c:numRef>
          </c:val>
        </c:ser>
        <c:ser>
          <c:idx val="5"/>
          <c:order val="5"/>
          <c:tx>
            <c:strRef>
              <c:f>'2.0'!$A$23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'2.0'!$B$23:$K$23</c:f>
              <c:numCache>
                <c:formatCode>0.00</c:formatCode>
                <c:ptCount val="10"/>
                <c:pt idx="0">
                  <c:v>0.13300000000000001</c:v>
                </c:pt>
                <c:pt idx="1">
                  <c:v>1.0755999999999999</c:v>
                </c:pt>
                <c:pt idx="2">
                  <c:v>0.45440000000000003</c:v>
                </c:pt>
                <c:pt idx="3">
                  <c:v>0.99719999999999998</c:v>
                </c:pt>
                <c:pt idx="4">
                  <c:v>0.6472</c:v>
                </c:pt>
                <c:pt idx="5">
                  <c:v>0.2336</c:v>
                </c:pt>
                <c:pt idx="6">
                  <c:v>0.22919999999999999</c:v>
                </c:pt>
                <c:pt idx="7">
                  <c:v>1.4152</c:v>
                </c:pt>
                <c:pt idx="8">
                  <c:v>0.16839999999999999</c:v>
                </c:pt>
                <c:pt idx="9">
                  <c:v>1.7492000000000001</c:v>
                </c:pt>
              </c:numCache>
            </c:numRef>
          </c:val>
        </c:ser>
        <c:ser>
          <c:idx val="6"/>
          <c:order val="6"/>
          <c:tx>
            <c:strRef>
              <c:f>'2.0'!$A$24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'2.0'!$B$24:$K$24</c:f>
              <c:numCache>
                <c:formatCode>0.00</c:formatCode>
                <c:ptCount val="10"/>
                <c:pt idx="0">
                  <c:v>0.36830000000000002</c:v>
                </c:pt>
                <c:pt idx="1">
                  <c:v>1.2996000000000001</c:v>
                </c:pt>
                <c:pt idx="2">
                  <c:v>1.8364</c:v>
                </c:pt>
                <c:pt idx="3">
                  <c:v>3.9472</c:v>
                </c:pt>
                <c:pt idx="4">
                  <c:v>3.7440000000000002</c:v>
                </c:pt>
                <c:pt idx="5">
                  <c:v>2.0415999999999999</c:v>
                </c:pt>
                <c:pt idx="6">
                  <c:v>1.7376</c:v>
                </c:pt>
                <c:pt idx="7">
                  <c:v>3.4580000000000002</c:v>
                </c:pt>
                <c:pt idx="8">
                  <c:v>2.7084000000000001</c:v>
                </c:pt>
                <c:pt idx="9">
                  <c:v>4.0072000000000001</c:v>
                </c:pt>
              </c:numCache>
            </c:numRef>
          </c:val>
        </c:ser>
        <c:ser>
          <c:idx val="7"/>
          <c:order val="7"/>
          <c:tx>
            <c:strRef>
              <c:f>'2.0'!$A$25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'2.0'!$B$25:$K$25</c:f>
              <c:numCache>
                <c:formatCode>0.00</c:formatCode>
                <c:ptCount val="10"/>
                <c:pt idx="0">
                  <c:v>1.1642999999999999</c:v>
                </c:pt>
                <c:pt idx="1">
                  <c:v>1.08</c:v>
                </c:pt>
                <c:pt idx="2">
                  <c:v>2.8376000000000001</c:v>
                </c:pt>
                <c:pt idx="3">
                  <c:v>1.3164</c:v>
                </c:pt>
                <c:pt idx="4">
                  <c:v>1.4244000000000001</c:v>
                </c:pt>
                <c:pt idx="5">
                  <c:v>2.1379999999999999</c:v>
                </c:pt>
                <c:pt idx="6">
                  <c:v>4.7515999999999998</c:v>
                </c:pt>
                <c:pt idx="7">
                  <c:v>1.2156</c:v>
                </c:pt>
                <c:pt idx="8">
                  <c:v>2.7624</c:v>
                </c:pt>
                <c:pt idx="9">
                  <c:v>1.2676000000000001</c:v>
                </c:pt>
              </c:numCache>
            </c:numRef>
          </c:val>
        </c:ser>
        <c:ser>
          <c:idx val="8"/>
          <c:order val="8"/>
          <c:tx>
            <c:strRef>
              <c:f>'2.0'!$A$26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'2.0'!$B$26:$K$26</c:f>
              <c:numCache>
                <c:formatCode>0.00</c:formatCode>
                <c:ptCount val="10"/>
                <c:pt idx="0">
                  <c:v>1.7159</c:v>
                </c:pt>
                <c:pt idx="1">
                  <c:v>1.3244</c:v>
                </c:pt>
                <c:pt idx="2">
                  <c:v>1.4543999999999999</c:v>
                </c:pt>
                <c:pt idx="3">
                  <c:v>0.94120000000000004</c:v>
                </c:pt>
                <c:pt idx="4">
                  <c:v>0.71040000000000003</c:v>
                </c:pt>
                <c:pt idx="5">
                  <c:v>1.9188000000000001</c:v>
                </c:pt>
                <c:pt idx="6">
                  <c:v>1.6092</c:v>
                </c:pt>
                <c:pt idx="7">
                  <c:v>1.0127999999999999</c:v>
                </c:pt>
                <c:pt idx="8">
                  <c:v>1.4863999999999999</c:v>
                </c:pt>
                <c:pt idx="9">
                  <c:v>1.1572</c:v>
                </c:pt>
              </c:numCache>
            </c:numRef>
          </c:val>
        </c:ser>
        <c:ser>
          <c:idx val="9"/>
          <c:order val="9"/>
          <c:tx>
            <c:strRef>
              <c:f>'2.0'!$A$27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'2.0'!$B$27:$K$27</c:f>
              <c:numCache>
                <c:formatCode>0.00</c:formatCode>
                <c:ptCount val="10"/>
                <c:pt idx="0">
                  <c:v>0.91759999999999997</c:v>
                </c:pt>
                <c:pt idx="1">
                  <c:v>1.4283999999999999</c:v>
                </c:pt>
                <c:pt idx="2">
                  <c:v>0.91039999999999999</c:v>
                </c:pt>
                <c:pt idx="3">
                  <c:v>1.194</c:v>
                </c:pt>
                <c:pt idx="4">
                  <c:v>0.95279999999999998</c:v>
                </c:pt>
                <c:pt idx="5">
                  <c:v>1.8068</c:v>
                </c:pt>
                <c:pt idx="6">
                  <c:v>0.50280000000000002</c:v>
                </c:pt>
                <c:pt idx="7">
                  <c:v>1.0316000000000001</c:v>
                </c:pt>
                <c:pt idx="8">
                  <c:v>1.1140000000000001</c:v>
                </c:pt>
                <c:pt idx="9">
                  <c:v>0.37880000000000003</c:v>
                </c:pt>
              </c:numCache>
            </c:numRef>
          </c:val>
        </c:ser>
        <c:ser>
          <c:idx val="10"/>
          <c:order val="10"/>
          <c:tx>
            <c:strRef>
              <c:f>'2.0'!$A$28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'2.0'!$B$28:$K$28</c:f>
              <c:numCache>
                <c:formatCode>0.00</c:formatCode>
                <c:ptCount val="10"/>
                <c:pt idx="0">
                  <c:v>0.64890000000000003</c:v>
                </c:pt>
                <c:pt idx="1">
                  <c:v>1.3720000000000001</c:v>
                </c:pt>
                <c:pt idx="2">
                  <c:v>0.69120000000000004</c:v>
                </c:pt>
                <c:pt idx="3">
                  <c:v>0.42080000000000001</c:v>
                </c:pt>
                <c:pt idx="4">
                  <c:v>0.97519999999999996</c:v>
                </c:pt>
                <c:pt idx="5">
                  <c:v>0.56640000000000001</c:v>
                </c:pt>
                <c:pt idx="6">
                  <c:v>3.7199999999999997E-2</c:v>
                </c:pt>
                <c:pt idx="7">
                  <c:v>0.57240000000000002</c:v>
                </c:pt>
                <c:pt idx="8">
                  <c:v>0.27239999999999998</c:v>
                </c:pt>
                <c:pt idx="9">
                  <c:v>5.4800000000000001E-2</c:v>
                </c:pt>
              </c:numCache>
            </c:numRef>
          </c:val>
        </c:ser>
        <c:ser>
          <c:idx val="11"/>
          <c:order val="11"/>
          <c:tx>
            <c:strRef>
              <c:f>'2.0'!$A$29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'2.0'!$B$29:$K$29</c:f>
              <c:numCache>
                <c:formatCode>0.00</c:formatCode>
                <c:ptCount val="10"/>
                <c:pt idx="0">
                  <c:v>0.501</c:v>
                </c:pt>
                <c:pt idx="1">
                  <c:v>0.44800000000000001</c:v>
                </c:pt>
                <c:pt idx="2">
                  <c:v>0.246</c:v>
                </c:pt>
                <c:pt idx="3">
                  <c:v>0.02</c:v>
                </c:pt>
                <c:pt idx="4">
                  <c:v>0.32319999999999999</c:v>
                </c:pt>
                <c:pt idx="5">
                  <c:v>0.15279999999999999</c:v>
                </c:pt>
                <c:pt idx="6">
                  <c:v>4.7999999999999996E-3</c:v>
                </c:pt>
                <c:pt idx="7">
                  <c:v>0.13159999999999999</c:v>
                </c:pt>
                <c:pt idx="8">
                  <c:v>6.3600000000000004E-2</c:v>
                </c:pt>
                <c:pt idx="9">
                  <c:v>7.6E-3</c:v>
                </c:pt>
              </c:numCache>
            </c:numRef>
          </c:val>
        </c:ser>
        <c:ser>
          <c:idx val="12"/>
          <c:order val="12"/>
          <c:tx>
            <c:strRef>
              <c:f>'2.0'!$A$30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'2.0'!$B$30:$K$30</c:f>
              <c:numCache>
                <c:formatCode>0.00</c:formatCode>
                <c:ptCount val="10"/>
                <c:pt idx="0">
                  <c:v>3.2557</c:v>
                </c:pt>
                <c:pt idx="1">
                  <c:v>0.54720000000000002</c:v>
                </c:pt>
                <c:pt idx="2">
                  <c:v>3.4000000000000002E-2</c:v>
                </c:pt>
                <c:pt idx="3">
                  <c:v>6.7999999999999996E-3</c:v>
                </c:pt>
                <c:pt idx="4">
                  <c:v>0.1172</c:v>
                </c:pt>
                <c:pt idx="5">
                  <c:v>0.15240000000000001</c:v>
                </c:pt>
                <c:pt idx="6">
                  <c:v>2E-3</c:v>
                </c:pt>
                <c:pt idx="7">
                  <c:v>1.12E-2</c:v>
                </c:pt>
                <c:pt idx="8">
                  <c:v>0.32800000000000001</c:v>
                </c:pt>
                <c:pt idx="9">
                  <c:v>4.0000000000000002E-4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271040"/>
        <c:axId val="453338240"/>
      </c:barChart>
      <c:lineChart>
        <c:grouping val="standard"/>
        <c:varyColors val="0"/>
        <c:ser>
          <c:idx val="13"/>
          <c:order val="13"/>
          <c:tx>
            <c:strRef>
              <c:f>'2.0'!$A$31</c:f>
              <c:strCache>
                <c:ptCount val="1"/>
                <c:pt idx="0">
                  <c:v>gemiddelde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trendline>
            <c:trendlineType val="linear"/>
            <c:dispRSqr val="1"/>
            <c:dispEq val="0"/>
            <c:trendlineLbl>
              <c:layout>
                <c:manualLayout>
                  <c:x val="7.0693547207527851E-2"/>
                  <c:y val="0.4278849169747056"/>
                </c:manualLayout>
              </c:layout>
              <c:numFmt formatCode="General" sourceLinked="0"/>
            </c:trendlineLbl>
          </c:trendline>
          <c:cat>
            <c:strRef>
              <c:f>'2.0'!$B$17:$K$17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'2.0'!$B$31:$K$31</c:f>
              <c:numCache>
                <c:formatCode>General</c:formatCode>
                <c:ptCount val="10"/>
                <c:pt idx="2" formatCode="0.00">
                  <c:v>0.13192050220900001</c:v>
                </c:pt>
                <c:pt idx="3" formatCode="0.00">
                  <c:v>9.2981265766700003E-2</c:v>
                </c:pt>
                <c:pt idx="4" formatCode="0.00">
                  <c:v>0.16396847521999999</c:v>
                </c:pt>
                <c:pt idx="5" formatCode="0.00">
                  <c:v>0.19511523421499999</c:v>
                </c:pt>
                <c:pt idx="6" formatCode="0.00">
                  <c:v>7.2487305321199999E-2</c:v>
                </c:pt>
                <c:pt idx="7" formatCode="0.00">
                  <c:v>0.102690847579</c:v>
                </c:pt>
                <c:pt idx="8" formatCode="0.00">
                  <c:v>0.186911822748</c:v>
                </c:pt>
                <c:pt idx="9" formatCode="0.00">
                  <c:v>2.2817457710399999E-2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464576"/>
        <c:axId val="453338816"/>
      </c:lineChart>
      <c:catAx>
        <c:axId val="45327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3338240"/>
        <c:crosses val="autoZero"/>
        <c:auto val="1"/>
        <c:lblAlgn val="ctr"/>
        <c:lblOffset val="100"/>
        <c:noMultiLvlLbl val="0"/>
      </c:catAx>
      <c:valAx>
        <c:axId val="453338240"/>
        <c:scaling>
          <c:orientation val="minMax"/>
        </c:scaling>
        <c:delete val="0"/>
        <c:axPos val="l"/>
        <c:majorGridlines/>
        <c:title>
          <c:tx>
            <c:strRef>
              <c:f>'2.0'!$A$16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3271040"/>
        <c:crosses val="autoZero"/>
        <c:crossBetween val="between"/>
      </c:valAx>
      <c:valAx>
        <c:axId val="45333881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1" i="0" baseline="0">
                    <a:effectLst/>
                  </a:rPr>
                  <a:t>gemiddelde hoogteverandering deelgebied (m)</a:t>
                </a:r>
                <a:endParaRPr lang="nl-NL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53464576"/>
        <c:crosses val="max"/>
        <c:crossBetween val="between"/>
      </c:valAx>
      <c:catAx>
        <c:axId val="453464576"/>
        <c:scaling>
          <c:orientation val="minMax"/>
        </c:scaling>
        <c:delete val="1"/>
        <c:axPos val="b"/>
        <c:majorTickMark val="out"/>
        <c:minorTickMark val="none"/>
        <c:tickLblPos val="nextTo"/>
        <c:crossAx val="4533388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0"/>
            <c:trendlineLbl>
              <c:layout>
                <c:manualLayout>
                  <c:x val="0.27533902012248468"/>
                  <c:y val="0.37587088072324293"/>
                </c:manualLayout>
              </c:layout>
              <c:numFmt formatCode="General" sourceLinked="0"/>
            </c:trendlineLbl>
          </c:trendline>
          <c:xVal>
            <c:numRef>
              <c:f>'2.0'!$D$35:$K$35</c:f>
              <c:numCache>
                <c:formatCode>General</c:formatCode>
                <c:ptCount val="8"/>
                <c:pt idx="0">
                  <c:v>37.288304841924344</c:v>
                </c:pt>
                <c:pt idx="1">
                  <c:v>31.092725658811275</c:v>
                </c:pt>
                <c:pt idx="2">
                  <c:v>42.168857769883097</c:v>
                </c:pt>
                <c:pt idx="3">
                  <c:v>48.159383061685944</c:v>
                </c:pt>
                <c:pt idx="4">
                  <c:v>32.082816749847858</c:v>
                </c:pt>
                <c:pt idx="5">
                  <c:v>55.037007456200463</c:v>
                </c:pt>
                <c:pt idx="6">
                  <c:v>30.619456563657874</c:v>
                </c:pt>
                <c:pt idx="7">
                  <c:v>26.589648385043382</c:v>
                </c:pt>
              </c:numCache>
            </c:numRef>
          </c:xVal>
          <c:yVal>
            <c:numRef>
              <c:f>'2.0'!$D$36:$K$36</c:f>
              <c:numCache>
                <c:formatCode>0.00</c:formatCode>
                <c:ptCount val="8"/>
                <c:pt idx="0">
                  <c:v>0.13192050220900001</c:v>
                </c:pt>
                <c:pt idx="1">
                  <c:v>9.2981265766700003E-2</c:v>
                </c:pt>
                <c:pt idx="2">
                  <c:v>0.16396847521999999</c:v>
                </c:pt>
                <c:pt idx="3">
                  <c:v>0.19511523421499999</c:v>
                </c:pt>
                <c:pt idx="4">
                  <c:v>7.2487305321199999E-2</c:v>
                </c:pt>
                <c:pt idx="5">
                  <c:v>0.102690847579</c:v>
                </c:pt>
                <c:pt idx="6">
                  <c:v>0.186911822748</c:v>
                </c:pt>
                <c:pt idx="7">
                  <c:v>2.2817457710399999E-2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342272"/>
        <c:axId val="453342848"/>
      </c:scatterChart>
      <c:valAx>
        <c:axId val="45334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3342848"/>
        <c:crosses val="autoZero"/>
        <c:crossBetween val="midCat"/>
      </c:valAx>
      <c:valAx>
        <c:axId val="4533428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533422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'2.1'!$C$16</c:f>
          <c:strCache>
            <c:ptCount val="1"/>
            <c:pt idx="0">
              <c:v>Deelgebied 2.1</c:v>
            </c:pt>
          </c:strCache>
        </c:strRef>
      </c:tx>
      <c:layout>
        <c:manualLayout>
          <c:xMode val="edge"/>
          <c:yMode val="edge"/>
          <c:x val="6.5727527093169077E-2"/>
          <c:y val="2.5818345720718103E-2"/>
        </c:manualLayout>
      </c:layout>
      <c:overlay val="1"/>
      <c:txPr>
        <a:bodyPr/>
        <a:lstStyle/>
        <a:p>
          <a:pPr>
            <a:defRPr sz="1400"/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'2.1'!$A$18</c:f>
              <c:strCache>
                <c:ptCount val="1"/>
                <c:pt idx="0">
                  <c:v>&lt;-1m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'2.1'!$B$18:$K$18</c:f>
              <c:numCache>
                <c:formatCode>0.00</c:formatCode>
                <c:ptCount val="10"/>
                <c:pt idx="0">
                  <c:v>5.0000000000000001E-3</c:v>
                </c:pt>
                <c:pt idx="1">
                  <c:v>0.4032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1.1999999999999999E-3</c:v>
                </c:pt>
                <c:pt idx="8">
                  <c:v>1.72E-2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'2.1'!$A$19</c:f>
              <c:strCache>
                <c:ptCount val="1"/>
                <c:pt idx="0">
                  <c:v>-1 tot -0.75m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'2.1'!$B$19:$K$19</c:f>
              <c:numCache>
                <c:formatCode>0.00</c:formatCode>
                <c:ptCount val="10"/>
                <c:pt idx="0">
                  <c:v>8.9999999999999993E-3</c:v>
                </c:pt>
                <c:pt idx="1">
                  <c:v>5.6800000000000003E-2</c:v>
                </c:pt>
                <c:pt idx="2">
                  <c:v>2.8E-3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8.0000000000000004E-4</c:v>
                </c:pt>
                <c:pt idx="7">
                  <c:v>1.6000000000000001E-3</c:v>
                </c:pt>
                <c:pt idx="8">
                  <c:v>5.5999999999999999E-3</c:v>
                </c:pt>
                <c:pt idx="9">
                  <c:v>0</c:v>
                </c:pt>
              </c:numCache>
            </c:numRef>
          </c:val>
        </c:ser>
        <c:ser>
          <c:idx val="0"/>
          <c:order val="2"/>
          <c:tx>
            <c:strRef>
              <c:f>'2.1'!$A$20</c:f>
              <c:strCache>
                <c:ptCount val="1"/>
                <c:pt idx="0">
                  <c:v>-0.75 tot -0.5m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'2.1'!$B$20:$K$20</c:f>
              <c:numCache>
                <c:formatCode>0.00</c:formatCode>
                <c:ptCount val="10"/>
                <c:pt idx="0">
                  <c:v>2.5499999999999998E-2</c:v>
                </c:pt>
                <c:pt idx="1">
                  <c:v>5.3600000000000002E-2</c:v>
                </c:pt>
                <c:pt idx="2">
                  <c:v>9.5999999999999992E-3</c:v>
                </c:pt>
                <c:pt idx="3">
                  <c:v>0</c:v>
                </c:pt>
                <c:pt idx="4">
                  <c:v>8.0000000000000004E-4</c:v>
                </c:pt>
                <c:pt idx="5">
                  <c:v>0</c:v>
                </c:pt>
                <c:pt idx="6">
                  <c:v>8.0000000000000004E-4</c:v>
                </c:pt>
                <c:pt idx="7">
                  <c:v>1.2800000000000001E-2</c:v>
                </c:pt>
                <c:pt idx="8">
                  <c:v>6.7999999999999996E-3</c:v>
                </c:pt>
                <c:pt idx="9">
                  <c:v>8.0000000000000004E-4</c:v>
                </c:pt>
              </c:numCache>
            </c:numRef>
          </c:val>
        </c:ser>
        <c:ser>
          <c:idx val="1"/>
          <c:order val="3"/>
          <c:tx>
            <c:strRef>
              <c:f>'2.1'!$A$21</c:f>
              <c:strCache>
                <c:ptCount val="1"/>
                <c:pt idx="0">
                  <c:v>-0.5 tot -0.25m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'2.1'!$B$21:$K$21</c:f>
              <c:numCache>
                <c:formatCode>0.00</c:formatCode>
                <c:ptCount val="10"/>
                <c:pt idx="0">
                  <c:v>4.2200000000000001E-2</c:v>
                </c:pt>
                <c:pt idx="1">
                  <c:v>7.9200000000000007E-2</c:v>
                </c:pt>
                <c:pt idx="2">
                  <c:v>0.126</c:v>
                </c:pt>
                <c:pt idx="3">
                  <c:v>7.6E-3</c:v>
                </c:pt>
                <c:pt idx="4">
                  <c:v>3.5999999999999999E-3</c:v>
                </c:pt>
                <c:pt idx="5">
                  <c:v>2.8E-3</c:v>
                </c:pt>
                <c:pt idx="6">
                  <c:v>6.0000000000000001E-3</c:v>
                </c:pt>
                <c:pt idx="7">
                  <c:v>2.52E-2</c:v>
                </c:pt>
                <c:pt idx="8">
                  <c:v>1.6799999999999999E-2</c:v>
                </c:pt>
                <c:pt idx="9">
                  <c:v>1.12E-2</c:v>
                </c:pt>
              </c:numCache>
            </c:numRef>
          </c:val>
        </c:ser>
        <c:ser>
          <c:idx val="4"/>
          <c:order val="4"/>
          <c:tx>
            <c:strRef>
              <c:f>'2.1'!$A$22</c:f>
              <c:strCache>
                <c:ptCount val="1"/>
                <c:pt idx="0">
                  <c:v>-0.1 tot -0.25m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'2.1'!$B$22:$K$22</c:f>
              <c:numCache>
                <c:formatCode>0.00</c:formatCode>
                <c:ptCount val="10"/>
                <c:pt idx="0">
                  <c:v>5.0500000000000003E-2</c:v>
                </c:pt>
                <c:pt idx="1">
                  <c:v>0.24079999999999999</c:v>
                </c:pt>
                <c:pt idx="2">
                  <c:v>0.48799999999999999</c:v>
                </c:pt>
                <c:pt idx="3">
                  <c:v>0.1132</c:v>
                </c:pt>
                <c:pt idx="4">
                  <c:v>9.0800000000000006E-2</c:v>
                </c:pt>
                <c:pt idx="5">
                  <c:v>3.1600000000000003E-2</c:v>
                </c:pt>
                <c:pt idx="6">
                  <c:v>3.1199999999999999E-2</c:v>
                </c:pt>
                <c:pt idx="7">
                  <c:v>0.12039999999999999</c:v>
                </c:pt>
                <c:pt idx="8">
                  <c:v>2.64E-2</c:v>
                </c:pt>
                <c:pt idx="9">
                  <c:v>0.1328</c:v>
                </c:pt>
              </c:numCache>
            </c:numRef>
          </c:val>
        </c:ser>
        <c:ser>
          <c:idx val="5"/>
          <c:order val="5"/>
          <c:tx>
            <c:strRef>
              <c:f>'2.1'!$A$23</c:f>
              <c:strCache>
                <c:ptCount val="1"/>
                <c:pt idx="0">
                  <c:v>-0.03 tot -0.1m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'2.1'!$B$23:$K$23</c:f>
              <c:numCache>
                <c:formatCode>0.00</c:formatCode>
                <c:ptCount val="10"/>
                <c:pt idx="0">
                  <c:v>2.76E-2</c:v>
                </c:pt>
                <c:pt idx="1">
                  <c:v>0.54</c:v>
                </c:pt>
                <c:pt idx="2">
                  <c:v>0.85640000000000005</c:v>
                </c:pt>
                <c:pt idx="3">
                  <c:v>1.8031999999999999</c:v>
                </c:pt>
                <c:pt idx="4">
                  <c:v>0.63239999999999996</c:v>
                </c:pt>
                <c:pt idx="5">
                  <c:v>0.27639999999999998</c:v>
                </c:pt>
                <c:pt idx="6">
                  <c:v>0.1464</c:v>
                </c:pt>
                <c:pt idx="7">
                  <c:v>1.08</c:v>
                </c:pt>
                <c:pt idx="8">
                  <c:v>0.42599999999999999</c:v>
                </c:pt>
                <c:pt idx="9">
                  <c:v>2.2919999999999998</c:v>
                </c:pt>
              </c:numCache>
            </c:numRef>
          </c:val>
        </c:ser>
        <c:ser>
          <c:idx val="6"/>
          <c:order val="6"/>
          <c:tx>
            <c:strRef>
              <c:f>'2.1'!$A$24</c:f>
              <c:strCache>
                <c:ptCount val="1"/>
                <c:pt idx="0">
                  <c:v>-0.03 tot 0.03m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'2.1'!$B$24:$K$24</c:f>
              <c:numCache>
                <c:formatCode>0.00</c:formatCode>
                <c:ptCount val="10"/>
                <c:pt idx="0">
                  <c:v>2.5999999999999999E-2</c:v>
                </c:pt>
                <c:pt idx="1">
                  <c:v>0.96079999999999999</c:v>
                </c:pt>
                <c:pt idx="2">
                  <c:v>2.044</c:v>
                </c:pt>
                <c:pt idx="3">
                  <c:v>5.0876000000000001</c:v>
                </c:pt>
                <c:pt idx="4">
                  <c:v>5.2991999999999999</c:v>
                </c:pt>
                <c:pt idx="5">
                  <c:v>5.0591999999999997</c:v>
                </c:pt>
                <c:pt idx="6">
                  <c:v>2.8740000000000001</c:v>
                </c:pt>
                <c:pt idx="7">
                  <c:v>5.2047999999999996</c:v>
                </c:pt>
                <c:pt idx="8">
                  <c:v>5.0895999999999999</c:v>
                </c:pt>
                <c:pt idx="9">
                  <c:v>4.6588000000000003</c:v>
                </c:pt>
              </c:numCache>
            </c:numRef>
          </c:val>
        </c:ser>
        <c:ser>
          <c:idx val="7"/>
          <c:order val="7"/>
          <c:tx>
            <c:strRef>
              <c:f>'2.1'!$A$25</c:f>
              <c:strCache>
                <c:ptCount val="1"/>
                <c:pt idx="0">
                  <c:v>0.03 tot 0.1m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'2.1'!$B$25:$K$25</c:f>
              <c:numCache>
                <c:formatCode>0.00</c:formatCode>
                <c:ptCount val="10"/>
                <c:pt idx="0">
                  <c:v>3.5299999999999998E-2</c:v>
                </c:pt>
                <c:pt idx="1">
                  <c:v>1.1772</c:v>
                </c:pt>
                <c:pt idx="2">
                  <c:v>2.7995999999999999</c:v>
                </c:pt>
                <c:pt idx="3">
                  <c:v>0.99239999999999995</c:v>
                </c:pt>
                <c:pt idx="4">
                  <c:v>1.4832000000000001</c:v>
                </c:pt>
                <c:pt idx="5">
                  <c:v>2.1928000000000001</c:v>
                </c:pt>
                <c:pt idx="6">
                  <c:v>4.7664</c:v>
                </c:pt>
                <c:pt idx="7">
                  <c:v>1.7183999999999999</c:v>
                </c:pt>
                <c:pt idx="8">
                  <c:v>2.552</c:v>
                </c:pt>
                <c:pt idx="9">
                  <c:v>1.6175999999999999</c:v>
                </c:pt>
              </c:numCache>
            </c:numRef>
          </c:val>
        </c:ser>
        <c:ser>
          <c:idx val="8"/>
          <c:order val="8"/>
          <c:tx>
            <c:strRef>
              <c:f>'2.1'!$A$26</c:f>
              <c:strCache>
                <c:ptCount val="1"/>
                <c:pt idx="0">
                  <c:v>0.1 tot 0.25m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'2.1'!$B$26:$K$26</c:f>
              <c:numCache>
                <c:formatCode>0.00</c:formatCode>
                <c:ptCount val="10"/>
                <c:pt idx="0">
                  <c:v>8.72E-2</c:v>
                </c:pt>
                <c:pt idx="1">
                  <c:v>1.2396</c:v>
                </c:pt>
                <c:pt idx="2">
                  <c:v>1.9416</c:v>
                </c:pt>
                <c:pt idx="3">
                  <c:v>0.54120000000000001</c:v>
                </c:pt>
                <c:pt idx="4">
                  <c:v>0.74919999999999998</c:v>
                </c:pt>
                <c:pt idx="5">
                  <c:v>0.85960000000000003</c:v>
                </c:pt>
                <c:pt idx="6">
                  <c:v>1.1160000000000001</c:v>
                </c:pt>
                <c:pt idx="7">
                  <c:v>0.88039999999999996</c:v>
                </c:pt>
                <c:pt idx="8">
                  <c:v>1.0224</c:v>
                </c:pt>
                <c:pt idx="9">
                  <c:v>0.5716</c:v>
                </c:pt>
              </c:numCache>
            </c:numRef>
          </c:val>
        </c:ser>
        <c:ser>
          <c:idx val="9"/>
          <c:order val="9"/>
          <c:tx>
            <c:strRef>
              <c:f>'2.1'!$A$27</c:f>
              <c:strCache>
                <c:ptCount val="1"/>
                <c:pt idx="0">
                  <c:v>0.25 tot 0.5m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'2.1'!$B$27:$K$27</c:f>
              <c:numCache>
                <c:formatCode>0.00</c:formatCode>
                <c:ptCount val="10"/>
                <c:pt idx="0">
                  <c:v>0.16220000000000001</c:v>
                </c:pt>
                <c:pt idx="1">
                  <c:v>1.1152</c:v>
                </c:pt>
                <c:pt idx="2">
                  <c:v>0.4728</c:v>
                </c:pt>
                <c:pt idx="3">
                  <c:v>0.62639999999999996</c:v>
                </c:pt>
                <c:pt idx="4">
                  <c:v>0.50839999999999996</c:v>
                </c:pt>
                <c:pt idx="5">
                  <c:v>0.66800000000000004</c:v>
                </c:pt>
                <c:pt idx="6">
                  <c:v>0.37640000000000001</c:v>
                </c:pt>
                <c:pt idx="7">
                  <c:v>0.26919999999999999</c:v>
                </c:pt>
                <c:pt idx="8">
                  <c:v>0.158</c:v>
                </c:pt>
                <c:pt idx="9">
                  <c:v>4.4400000000000002E-2</c:v>
                </c:pt>
              </c:numCache>
            </c:numRef>
          </c:val>
        </c:ser>
        <c:ser>
          <c:idx val="10"/>
          <c:order val="10"/>
          <c:tx>
            <c:strRef>
              <c:f>'2.1'!$A$28</c:f>
              <c:strCache>
                <c:ptCount val="1"/>
                <c:pt idx="0">
                  <c:v>0.5 tot 0.75m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'2.1'!$B$28:$K$28</c:f>
              <c:numCache>
                <c:formatCode>0.00</c:formatCode>
                <c:ptCount val="10"/>
                <c:pt idx="0">
                  <c:v>0.10539999999999999</c:v>
                </c:pt>
                <c:pt idx="1">
                  <c:v>0.63280000000000003</c:v>
                </c:pt>
                <c:pt idx="2">
                  <c:v>0.28639999999999999</c:v>
                </c:pt>
                <c:pt idx="3">
                  <c:v>0.15920000000000001</c:v>
                </c:pt>
                <c:pt idx="4">
                  <c:v>0.4148</c:v>
                </c:pt>
                <c:pt idx="5">
                  <c:v>0.21199999999999999</c:v>
                </c:pt>
                <c:pt idx="6">
                  <c:v>1.84E-2</c:v>
                </c:pt>
                <c:pt idx="7">
                  <c:v>2.1600000000000001E-2</c:v>
                </c:pt>
                <c:pt idx="8">
                  <c:v>1.52E-2</c:v>
                </c:pt>
                <c:pt idx="9">
                  <c:v>7.1999999999999998E-3</c:v>
                </c:pt>
              </c:numCache>
            </c:numRef>
          </c:val>
        </c:ser>
        <c:ser>
          <c:idx val="11"/>
          <c:order val="11"/>
          <c:tx>
            <c:strRef>
              <c:f>'2.1'!$A$29</c:f>
              <c:strCache>
                <c:ptCount val="1"/>
                <c:pt idx="0">
                  <c:v>0.75 tot 1m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'2.1'!$B$29:$K$29</c:f>
              <c:numCache>
                <c:formatCode>0.00</c:formatCode>
                <c:ptCount val="10"/>
                <c:pt idx="0">
                  <c:v>8.09E-2</c:v>
                </c:pt>
                <c:pt idx="1">
                  <c:v>0.51959999999999995</c:v>
                </c:pt>
                <c:pt idx="2">
                  <c:v>0.24079999999999999</c:v>
                </c:pt>
                <c:pt idx="3">
                  <c:v>5.5999999999999999E-3</c:v>
                </c:pt>
                <c:pt idx="4">
                  <c:v>0.1444</c:v>
                </c:pt>
                <c:pt idx="5">
                  <c:v>3.4000000000000002E-2</c:v>
                </c:pt>
                <c:pt idx="6">
                  <c:v>0</c:v>
                </c:pt>
                <c:pt idx="7">
                  <c:v>8.0000000000000004E-4</c:v>
                </c:pt>
                <c:pt idx="8">
                  <c:v>4.0000000000000002E-4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'2.1'!$A$30</c:f>
              <c:strCache>
                <c:ptCount val="1"/>
                <c:pt idx="0">
                  <c:v>&gt;1m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'2.1'!$B$30:$K$30</c:f>
              <c:numCache>
                <c:formatCode>0.00</c:formatCode>
                <c:ptCount val="10"/>
                <c:pt idx="0">
                  <c:v>8.6117000000000008</c:v>
                </c:pt>
                <c:pt idx="1">
                  <c:v>2.3176000000000001</c:v>
                </c:pt>
                <c:pt idx="2">
                  <c:v>6.8400000000000002E-2</c:v>
                </c:pt>
                <c:pt idx="3">
                  <c:v>0</c:v>
                </c:pt>
                <c:pt idx="4">
                  <c:v>9.5999999999999992E-3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467648"/>
        <c:axId val="453344576"/>
      </c:barChart>
      <c:lineChart>
        <c:grouping val="standard"/>
        <c:varyColors val="0"/>
        <c:ser>
          <c:idx val="13"/>
          <c:order val="13"/>
          <c:tx>
            <c:strRef>
              <c:f>'2.1'!$A$31</c:f>
              <c:strCache>
                <c:ptCount val="1"/>
                <c:pt idx="0">
                  <c:v>gemiddelde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trendline>
            <c:trendlineType val="linear"/>
            <c:dispRSqr val="1"/>
            <c:dispEq val="0"/>
            <c:trendlineLbl>
              <c:layout>
                <c:manualLayout>
                  <c:x val="8.9957393096760735E-2"/>
                  <c:y val="0.30386014762633856"/>
                </c:manualLayout>
              </c:layout>
              <c:numFmt formatCode="General" sourceLinked="0"/>
            </c:trendlineLbl>
          </c:trendline>
          <c:cat>
            <c:strRef>
              <c:f>'2.1'!$B$17:$K$17</c:f>
              <c:strCache>
                <c:ptCount val="10"/>
                <c:pt idx="0">
                  <c:v>2010-2011</c:v>
                </c:pt>
                <c:pt idx="1">
                  <c:v>2011-2012</c:v>
                </c:pt>
                <c:pt idx="2">
                  <c:v>2012-2013</c:v>
                </c:pt>
                <c:pt idx="3">
                  <c:v>2013-2014</c:v>
                </c:pt>
                <c:pt idx="4">
                  <c:v>2014-2015</c:v>
                </c:pt>
                <c:pt idx="5">
                  <c:v>2015-2016</c:v>
                </c:pt>
                <c:pt idx="6">
                  <c:v>2016-2017</c:v>
                </c:pt>
                <c:pt idx="7">
                  <c:v>2017-2018</c:v>
                </c:pt>
                <c:pt idx="8">
                  <c:v>2018-2019</c:v>
                </c:pt>
                <c:pt idx="9">
                  <c:v>2019-2020</c:v>
                </c:pt>
              </c:strCache>
            </c:strRef>
          </c:cat>
          <c:val>
            <c:numRef>
              <c:f>'2.1'!$B$31:$K$31</c:f>
              <c:numCache>
                <c:formatCode>General</c:formatCode>
                <c:ptCount val="10"/>
                <c:pt idx="2" formatCode="0.00">
                  <c:v>9.91420546461E-2</c:v>
                </c:pt>
                <c:pt idx="3" formatCode="0.00">
                  <c:v>3.6018164512000003E-2</c:v>
                </c:pt>
                <c:pt idx="4" formatCode="0.00">
                  <c:v>8.0279337083500005E-2</c:v>
                </c:pt>
                <c:pt idx="5" formatCode="0.00">
                  <c:v>7.2634847931999993E-2</c:v>
                </c:pt>
                <c:pt idx="6" formatCode="0.00">
                  <c:v>6.4134357000199996E-2</c:v>
                </c:pt>
                <c:pt idx="7" formatCode="0.00">
                  <c:v>2.5938070809699999E-2</c:v>
                </c:pt>
                <c:pt idx="8" formatCode="0.00">
                  <c:v>3.3710822537699997E-2</c:v>
                </c:pt>
                <c:pt idx="9" formatCode="0.00">
                  <c:v>3.54508159349E-3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653504"/>
        <c:axId val="453566464"/>
      </c:lineChart>
      <c:catAx>
        <c:axId val="45346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3344576"/>
        <c:crosses val="autoZero"/>
        <c:auto val="1"/>
        <c:lblAlgn val="ctr"/>
        <c:lblOffset val="100"/>
        <c:noMultiLvlLbl val="0"/>
      </c:catAx>
      <c:valAx>
        <c:axId val="453344576"/>
        <c:scaling>
          <c:orientation val="minMax"/>
        </c:scaling>
        <c:delete val="0"/>
        <c:axPos val="l"/>
        <c:majorGridlines/>
        <c:title>
          <c:tx>
            <c:strRef>
              <c:f>'2.1'!$A$16</c:f>
              <c:strCache>
                <c:ptCount val="1"/>
                <c:pt idx="0">
                  <c:v>oppervlakte (ha)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nl-NL"/>
            </a:p>
          </c:txPr>
        </c:title>
        <c:numFmt formatCode="0" sourceLinked="0"/>
        <c:majorTickMark val="out"/>
        <c:minorTickMark val="none"/>
        <c:tickLblPos val="nextTo"/>
        <c:crossAx val="453467648"/>
        <c:crosses val="autoZero"/>
        <c:crossBetween val="between"/>
      </c:valAx>
      <c:valAx>
        <c:axId val="4535664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1" i="0" baseline="0">
                    <a:effectLst/>
                  </a:rPr>
                  <a:t>gemiddelde hoogteverandering deelgebied (m)</a:t>
                </a:r>
                <a:endParaRPr lang="nl-NL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53653504"/>
        <c:crosses val="max"/>
        <c:crossBetween val="between"/>
      </c:valAx>
      <c:catAx>
        <c:axId val="453653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5356646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0"/>
            <c:trendlineLbl>
              <c:layout>
                <c:manualLayout>
                  <c:x val="0.28645013123359581"/>
                  <c:y val="0.30700787401574814"/>
                </c:manualLayout>
              </c:layout>
              <c:numFmt formatCode="General" sourceLinked="0"/>
            </c:trendlineLbl>
          </c:trendline>
          <c:xVal>
            <c:numRef>
              <c:f>'2.1'!$D$35:$K$35</c:f>
              <c:numCache>
                <c:formatCode>General</c:formatCode>
                <c:ptCount val="8"/>
                <c:pt idx="0">
                  <c:v>37.288304841924344</c:v>
                </c:pt>
                <c:pt idx="1">
                  <c:v>31.092725658811275</c:v>
                </c:pt>
                <c:pt idx="2">
                  <c:v>42.168857769883097</c:v>
                </c:pt>
                <c:pt idx="3">
                  <c:v>48.159383061685944</c:v>
                </c:pt>
                <c:pt idx="4">
                  <c:v>32.082816749847858</c:v>
                </c:pt>
                <c:pt idx="5">
                  <c:v>55.037007456200463</c:v>
                </c:pt>
                <c:pt idx="6">
                  <c:v>30.619456563657874</c:v>
                </c:pt>
                <c:pt idx="7">
                  <c:v>26.589648385043382</c:v>
                </c:pt>
              </c:numCache>
            </c:numRef>
          </c:xVal>
          <c:yVal>
            <c:numRef>
              <c:f>'2.1'!$D$36:$K$36</c:f>
              <c:numCache>
                <c:formatCode>0.00</c:formatCode>
                <c:ptCount val="8"/>
                <c:pt idx="0">
                  <c:v>9.91420546461E-2</c:v>
                </c:pt>
                <c:pt idx="1">
                  <c:v>3.6018164512000003E-2</c:v>
                </c:pt>
                <c:pt idx="2">
                  <c:v>8.0279337083500005E-2</c:v>
                </c:pt>
                <c:pt idx="3">
                  <c:v>7.2634847931999993E-2</c:v>
                </c:pt>
                <c:pt idx="4">
                  <c:v>6.4134357000199996E-2</c:v>
                </c:pt>
                <c:pt idx="5">
                  <c:v>2.5938070809699999E-2</c:v>
                </c:pt>
                <c:pt idx="6">
                  <c:v>3.3710822537699997E-2</c:v>
                </c:pt>
                <c:pt idx="7">
                  <c:v>3.54508159349E-3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569920"/>
        <c:axId val="453570496"/>
      </c:scatterChart>
      <c:valAx>
        <c:axId val="45356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3570496"/>
        <c:crosses val="autoZero"/>
        <c:crossBetween val="midCat"/>
      </c:valAx>
      <c:valAx>
        <c:axId val="4535704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535699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13" Type="http://schemas.openxmlformats.org/officeDocument/2006/relationships/chart" Target="../charts/chart36.xml"/><Relationship Id="rId3" Type="http://schemas.openxmlformats.org/officeDocument/2006/relationships/chart" Target="../charts/chart26.xml"/><Relationship Id="rId7" Type="http://schemas.openxmlformats.org/officeDocument/2006/relationships/chart" Target="../charts/chart30.xml"/><Relationship Id="rId12" Type="http://schemas.openxmlformats.org/officeDocument/2006/relationships/chart" Target="../charts/chart35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6" Type="http://schemas.openxmlformats.org/officeDocument/2006/relationships/chart" Target="../charts/chart29.xml"/><Relationship Id="rId11" Type="http://schemas.openxmlformats.org/officeDocument/2006/relationships/chart" Target="../charts/chart34.xml"/><Relationship Id="rId5" Type="http://schemas.openxmlformats.org/officeDocument/2006/relationships/chart" Target="../charts/chart28.xml"/><Relationship Id="rId15" Type="http://schemas.openxmlformats.org/officeDocument/2006/relationships/chart" Target="../charts/chart38.xml"/><Relationship Id="rId10" Type="http://schemas.openxmlformats.org/officeDocument/2006/relationships/chart" Target="../charts/chart33.xml"/><Relationship Id="rId4" Type="http://schemas.openxmlformats.org/officeDocument/2006/relationships/chart" Target="../charts/chart27.xml"/><Relationship Id="rId9" Type="http://schemas.openxmlformats.org/officeDocument/2006/relationships/chart" Target="../charts/chart32.xml"/><Relationship Id="rId14" Type="http://schemas.openxmlformats.org/officeDocument/2006/relationships/chart" Target="../charts/chart37.xml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6.xml"/><Relationship Id="rId13" Type="http://schemas.openxmlformats.org/officeDocument/2006/relationships/chart" Target="../charts/chart51.xml"/><Relationship Id="rId3" Type="http://schemas.openxmlformats.org/officeDocument/2006/relationships/chart" Target="../charts/chart41.xml"/><Relationship Id="rId7" Type="http://schemas.openxmlformats.org/officeDocument/2006/relationships/chart" Target="../charts/chart45.xml"/><Relationship Id="rId12" Type="http://schemas.openxmlformats.org/officeDocument/2006/relationships/chart" Target="../charts/chart50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11" Type="http://schemas.openxmlformats.org/officeDocument/2006/relationships/chart" Target="../charts/chart49.xml"/><Relationship Id="rId5" Type="http://schemas.openxmlformats.org/officeDocument/2006/relationships/chart" Target="../charts/chart43.xml"/><Relationship Id="rId15" Type="http://schemas.openxmlformats.org/officeDocument/2006/relationships/chart" Target="../charts/chart53.xml"/><Relationship Id="rId10" Type="http://schemas.openxmlformats.org/officeDocument/2006/relationships/chart" Target="../charts/chart48.xml"/><Relationship Id="rId4" Type="http://schemas.openxmlformats.org/officeDocument/2006/relationships/chart" Target="../charts/chart42.xml"/><Relationship Id="rId9" Type="http://schemas.openxmlformats.org/officeDocument/2006/relationships/chart" Target="../charts/chart47.xml"/><Relationship Id="rId14" Type="http://schemas.openxmlformats.org/officeDocument/2006/relationships/chart" Target="../charts/chart5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90487</xdr:rowOff>
    </xdr:from>
    <xdr:to>
      <xdr:col>11</xdr:col>
      <xdr:colOff>704850</xdr:colOff>
      <xdr:row>38</xdr:row>
      <xdr:rowOff>133350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66675</xdr:rowOff>
    </xdr:from>
    <xdr:to>
      <xdr:col>10</xdr:col>
      <xdr:colOff>304800</xdr:colOff>
      <xdr:row>51</xdr:row>
      <xdr:rowOff>57150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152400</xdr:colOff>
      <xdr:row>34</xdr:row>
      <xdr:rowOff>85725</xdr:rowOff>
    </xdr:from>
    <xdr:to>
      <xdr:col>20</xdr:col>
      <xdr:colOff>457200</xdr:colOff>
      <xdr:row>51</xdr:row>
      <xdr:rowOff>76200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51</xdr:row>
      <xdr:rowOff>9525</xdr:rowOff>
    </xdr:from>
    <xdr:to>
      <xdr:col>10</xdr:col>
      <xdr:colOff>304800</xdr:colOff>
      <xdr:row>68</xdr:row>
      <xdr:rowOff>0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2</xdr:row>
      <xdr:rowOff>95250</xdr:rowOff>
    </xdr:from>
    <xdr:to>
      <xdr:col>27</xdr:col>
      <xdr:colOff>161925</xdr:colOff>
      <xdr:row>23</xdr:row>
      <xdr:rowOff>138113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2</xdr:row>
      <xdr:rowOff>95250</xdr:rowOff>
    </xdr:from>
    <xdr:to>
      <xdr:col>27</xdr:col>
      <xdr:colOff>161925</xdr:colOff>
      <xdr:row>23</xdr:row>
      <xdr:rowOff>138113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2</xdr:row>
      <xdr:rowOff>95250</xdr:rowOff>
    </xdr:from>
    <xdr:to>
      <xdr:col>27</xdr:col>
      <xdr:colOff>161925</xdr:colOff>
      <xdr:row>23</xdr:row>
      <xdr:rowOff>138113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2</xdr:row>
      <xdr:rowOff>95250</xdr:rowOff>
    </xdr:from>
    <xdr:to>
      <xdr:col>27</xdr:col>
      <xdr:colOff>161925</xdr:colOff>
      <xdr:row>23</xdr:row>
      <xdr:rowOff>138113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2</xdr:row>
      <xdr:rowOff>95250</xdr:rowOff>
    </xdr:from>
    <xdr:to>
      <xdr:col>27</xdr:col>
      <xdr:colOff>161925</xdr:colOff>
      <xdr:row>23</xdr:row>
      <xdr:rowOff>138113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2</xdr:row>
      <xdr:rowOff>95250</xdr:rowOff>
    </xdr:from>
    <xdr:to>
      <xdr:col>27</xdr:col>
      <xdr:colOff>161925</xdr:colOff>
      <xdr:row>23</xdr:row>
      <xdr:rowOff>138113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2</xdr:row>
      <xdr:rowOff>95250</xdr:rowOff>
    </xdr:from>
    <xdr:to>
      <xdr:col>27</xdr:col>
      <xdr:colOff>161925</xdr:colOff>
      <xdr:row>23</xdr:row>
      <xdr:rowOff>138113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222388</xdr:colOff>
      <xdr:row>22</xdr:row>
      <xdr:rowOff>88832</xdr:rowOff>
    </xdr:to>
    <xdr:graphicFrame macro="">
      <xdr:nvGraphicFramePr>
        <xdr:cNvPr id="17" name="Grafiek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124239</xdr:colOff>
      <xdr:row>2</xdr:row>
      <xdr:rowOff>124240</xdr:rowOff>
    </xdr:from>
    <xdr:to>
      <xdr:col>30</xdr:col>
      <xdr:colOff>346627</xdr:colOff>
      <xdr:row>22</xdr:row>
      <xdr:rowOff>47420</xdr:rowOff>
    </xdr:to>
    <xdr:graphicFrame macro="">
      <xdr:nvGraphicFramePr>
        <xdr:cNvPr id="18" name="Grafiek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310597</xdr:colOff>
      <xdr:row>2</xdr:row>
      <xdr:rowOff>124239</xdr:rowOff>
    </xdr:from>
    <xdr:to>
      <xdr:col>45</xdr:col>
      <xdr:colOff>532985</xdr:colOff>
      <xdr:row>22</xdr:row>
      <xdr:rowOff>47419</xdr:rowOff>
    </xdr:to>
    <xdr:graphicFrame macro="">
      <xdr:nvGraphicFramePr>
        <xdr:cNvPr id="19" name="Grafiek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559076</xdr:colOff>
      <xdr:row>2</xdr:row>
      <xdr:rowOff>144945</xdr:rowOff>
    </xdr:from>
    <xdr:to>
      <xdr:col>61</xdr:col>
      <xdr:colOff>180975</xdr:colOff>
      <xdr:row>22</xdr:row>
      <xdr:rowOff>68125</xdr:rowOff>
    </xdr:to>
    <xdr:graphicFrame macro="">
      <xdr:nvGraphicFramePr>
        <xdr:cNvPr id="20" name="Grafiek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15</xdr:col>
      <xdr:colOff>222388</xdr:colOff>
      <xdr:row>42</xdr:row>
      <xdr:rowOff>88831</xdr:rowOff>
    </xdr:to>
    <xdr:graphicFrame macro="">
      <xdr:nvGraphicFramePr>
        <xdr:cNvPr id="21" name="Grafiek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23</xdr:row>
      <xdr:rowOff>0</xdr:rowOff>
    </xdr:from>
    <xdr:to>
      <xdr:col>30</xdr:col>
      <xdr:colOff>222388</xdr:colOff>
      <xdr:row>42</xdr:row>
      <xdr:rowOff>88831</xdr:rowOff>
    </xdr:to>
    <xdr:graphicFrame macro="">
      <xdr:nvGraphicFramePr>
        <xdr:cNvPr id="22" name="Grafiek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0</xdr:colOff>
      <xdr:row>23</xdr:row>
      <xdr:rowOff>0</xdr:rowOff>
    </xdr:from>
    <xdr:to>
      <xdr:col>45</xdr:col>
      <xdr:colOff>222388</xdr:colOff>
      <xdr:row>42</xdr:row>
      <xdr:rowOff>88831</xdr:rowOff>
    </xdr:to>
    <xdr:graphicFrame macro="">
      <xdr:nvGraphicFramePr>
        <xdr:cNvPr id="23" name="Grafiek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45</xdr:col>
      <xdr:colOff>0</xdr:colOff>
      <xdr:row>23</xdr:row>
      <xdr:rowOff>0</xdr:rowOff>
    </xdr:from>
    <xdr:to>
      <xdr:col>60</xdr:col>
      <xdr:colOff>222388</xdr:colOff>
      <xdr:row>42</xdr:row>
      <xdr:rowOff>88831</xdr:rowOff>
    </xdr:to>
    <xdr:graphicFrame macro="">
      <xdr:nvGraphicFramePr>
        <xdr:cNvPr id="24" name="Grafiek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15</xdr:col>
      <xdr:colOff>222388</xdr:colOff>
      <xdr:row>63</xdr:row>
      <xdr:rowOff>88831</xdr:rowOff>
    </xdr:to>
    <xdr:graphicFrame macro="">
      <xdr:nvGraphicFramePr>
        <xdr:cNvPr id="25" name="Grafiek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0</xdr:colOff>
      <xdr:row>43</xdr:row>
      <xdr:rowOff>0</xdr:rowOff>
    </xdr:from>
    <xdr:to>
      <xdr:col>31</xdr:col>
      <xdr:colOff>222388</xdr:colOff>
      <xdr:row>62</xdr:row>
      <xdr:rowOff>88831</xdr:rowOff>
    </xdr:to>
    <xdr:graphicFrame macro="">
      <xdr:nvGraphicFramePr>
        <xdr:cNvPr id="26" name="Grafiek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31</xdr:col>
      <xdr:colOff>0</xdr:colOff>
      <xdr:row>43</xdr:row>
      <xdr:rowOff>0</xdr:rowOff>
    </xdr:from>
    <xdr:to>
      <xdr:col>46</xdr:col>
      <xdr:colOff>222388</xdr:colOff>
      <xdr:row>62</xdr:row>
      <xdr:rowOff>88831</xdr:rowOff>
    </xdr:to>
    <xdr:graphicFrame macro="">
      <xdr:nvGraphicFramePr>
        <xdr:cNvPr id="27" name="Grafiek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46</xdr:col>
      <xdr:colOff>0</xdr:colOff>
      <xdr:row>43</xdr:row>
      <xdr:rowOff>0</xdr:rowOff>
    </xdr:from>
    <xdr:to>
      <xdr:col>61</xdr:col>
      <xdr:colOff>222388</xdr:colOff>
      <xdr:row>62</xdr:row>
      <xdr:rowOff>88831</xdr:rowOff>
    </xdr:to>
    <xdr:graphicFrame macro="">
      <xdr:nvGraphicFramePr>
        <xdr:cNvPr id="28" name="Grafiek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372717</xdr:colOff>
      <xdr:row>62</xdr:row>
      <xdr:rowOff>144945</xdr:rowOff>
    </xdr:from>
    <xdr:to>
      <xdr:col>30</xdr:col>
      <xdr:colOff>595105</xdr:colOff>
      <xdr:row>82</xdr:row>
      <xdr:rowOff>68125</xdr:rowOff>
    </xdr:to>
    <xdr:graphicFrame macro="">
      <xdr:nvGraphicFramePr>
        <xdr:cNvPr id="29" name="Grafiek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31</xdr:col>
      <xdr:colOff>0</xdr:colOff>
      <xdr:row>63</xdr:row>
      <xdr:rowOff>0</xdr:rowOff>
    </xdr:from>
    <xdr:to>
      <xdr:col>46</xdr:col>
      <xdr:colOff>222388</xdr:colOff>
      <xdr:row>82</xdr:row>
      <xdr:rowOff>88832</xdr:rowOff>
    </xdr:to>
    <xdr:graphicFrame macro="">
      <xdr:nvGraphicFramePr>
        <xdr:cNvPr id="30" name="Grafiek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46</xdr:col>
      <xdr:colOff>103533</xdr:colOff>
      <xdr:row>62</xdr:row>
      <xdr:rowOff>62119</xdr:rowOff>
    </xdr:from>
    <xdr:to>
      <xdr:col>61</xdr:col>
      <xdr:colOff>325921</xdr:colOff>
      <xdr:row>81</xdr:row>
      <xdr:rowOff>150951</xdr:rowOff>
    </xdr:to>
    <xdr:graphicFrame macro="">
      <xdr:nvGraphicFramePr>
        <xdr:cNvPr id="31" name="Grafiek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222388</xdr:colOff>
      <xdr:row>22</xdr:row>
      <xdr:rowOff>88832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41414</xdr:rowOff>
    </xdr:from>
    <xdr:to>
      <xdr:col>15</xdr:col>
      <xdr:colOff>222388</xdr:colOff>
      <xdr:row>42</xdr:row>
      <xdr:rowOff>130245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43</xdr:row>
      <xdr:rowOff>82827</xdr:rowOff>
    </xdr:from>
    <xdr:to>
      <xdr:col>15</xdr:col>
      <xdr:colOff>222388</xdr:colOff>
      <xdr:row>63</xdr:row>
      <xdr:rowOff>6006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20707</xdr:colOff>
      <xdr:row>63</xdr:row>
      <xdr:rowOff>20706</xdr:rowOff>
    </xdr:from>
    <xdr:to>
      <xdr:col>15</xdr:col>
      <xdr:colOff>243095</xdr:colOff>
      <xdr:row>82</xdr:row>
      <xdr:rowOff>109538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517663</xdr:colOff>
      <xdr:row>2</xdr:row>
      <xdr:rowOff>144944</xdr:rowOff>
    </xdr:from>
    <xdr:to>
      <xdr:col>31</xdr:col>
      <xdr:colOff>139562</xdr:colOff>
      <xdr:row>22</xdr:row>
      <xdr:rowOff>68124</xdr:rowOff>
    </xdr:to>
    <xdr:graphicFrame macro="">
      <xdr:nvGraphicFramePr>
        <xdr:cNvPr id="6" name="Grafie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23</xdr:row>
      <xdr:rowOff>0</xdr:rowOff>
    </xdr:from>
    <xdr:to>
      <xdr:col>30</xdr:col>
      <xdr:colOff>222388</xdr:colOff>
      <xdr:row>42</xdr:row>
      <xdr:rowOff>88831</xdr:rowOff>
    </xdr:to>
    <xdr:graphicFrame macro="">
      <xdr:nvGraphicFramePr>
        <xdr:cNvPr id="7" name="Grafiek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186359</xdr:colOff>
      <xdr:row>43</xdr:row>
      <xdr:rowOff>0</xdr:rowOff>
    </xdr:from>
    <xdr:to>
      <xdr:col>30</xdr:col>
      <xdr:colOff>408747</xdr:colOff>
      <xdr:row>62</xdr:row>
      <xdr:rowOff>88831</xdr:rowOff>
    </xdr:to>
    <xdr:graphicFrame macro="">
      <xdr:nvGraphicFramePr>
        <xdr:cNvPr id="8" name="Grafiek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476250</xdr:colOff>
      <xdr:row>63</xdr:row>
      <xdr:rowOff>-1</xdr:rowOff>
    </xdr:from>
    <xdr:to>
      <xdr:col>31</xdr:col>
      <xdr:colOff>98149</xdr:colOff>
      <xdr:row>82</xdr:row>
      <xdr:rowOff>88831</xdr:rowOff>
    </xdr:to>
    <xdr:graphicFrame macro="">
      <xdr:nvGraphicFramePr>
        <xdr:cNvPr id="9" name="Grafiek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207065</xdr:colOff>
      <xdr:row>3</xdr:row>
      <xdr:rowOff>41413</xdr:rowOff>
    </xdr:from>
    <xdr:to>
      <xdr:col>46</xdr:col>
      <xdr:colOff>429453</xdr:colOff>
      <xdr:row>22</xdr:row>
      <xdr:rowOff>130245</xdr:rowOff>
    </xdr:to>
    <xdr:graphicFrame macro="">
      <xdr:nvGraphicFramePr>
        <xdr:cNvPr id="10" name="Grafiek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31</xdr:col>
      <xdr:colOff>124239</xdr:colOff>
      <xdr:row>23</xdr:row>
      <xdr:rowOff>20706</xdr:rowOff>
    </xdr:from>
    <xdr:to>
      <xdr:col>46</xdr:col>
      <xdr:colOff>346627</xdr:colOff>
      <xdr:row>42</xdr:row>
      <xdr:rowOff>109537</xdr:rowOff>
    </xdr:to>
    <xdr:graphicFrame macro="">
      <xdr:nvGraphicFramePr>
        <xdr:cNvPr id="11" name="Grafiek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31</xdr:col>
      <xdr:colOff>0</xdr:colOff>
      <xdr:row>43</xdr:row>
      <xdr:rowOff>0</xdr:rowOff>
    </xdr:from>
    <xdr:to>
      <xdr:col>46</xdr:col>
      <xdr:colOff>222388</xdr:colOff>
      <xdr:row>62</xdr:row>
      <xdr:rowOff>88831</xdr:rowOff>
    </xdr:to>
    <xdr:graphicFrame macro="">
      <xdr:nvGraphicFramePr>
        <xdr:cNvPr id="12" name="Grafiek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31</xdr:col>
      <xdr:colOff>41413</xdr:colOff>
      <xdr:row>63</xdr:row>
      <xdr:rowOff>20706</xdr:rowOff>
    </xdr:from>
    <xdr:to>
      <xdr:col>46</xdr:col>
      <xdr:colOff>263801</xdr:colOff>
      <xdr:row>82</xdr:row>
      <xdr:rowOff>109538</xdr:rowOff>
    </xdr:to>
    <xdr:graphicFrame macro="">
      <xdr:nvGraphicFramePr>
        <xdr:cNvPr id="13" name="Grafiek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46</xdr:col>
      <xdr:colOff>434836</xdr:colOff>
      <xdr:row>23</xdr:row>
      <xdr:rowOff>41413</xdr:rowOff>
    </xdr:from>
    <xdr:to>
      <xdr:col>62</xdr:col>
      <xdr:colOff>56735</xdr:colOff>
      <xdr:row>42</xdr:row>
      <xdr:rowOff>130244</xdr:rowOff>
    </xdr:to>
    <xdr:graphicFrame macro="">
      <xdr:nvGraphicFramePr>
        <xdr:cNvPr id="14" name="Grafiek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46</xdr:col>
      <xdr:colOff>352012</xdr:colOff>
      <xdr:row>43</xdr:row>
      <xdr:rowOff>20707</xdr:rowOff>
    </xdr:from>
    <xdr:to>
      <xdr:col>61</xdr:col>
      <xdr:colOff>574400</xdr:colOff>
      <xdr:row>62</xdr:row>
      <xdr:rowOff>109538</xdr:rowOff>
    </xdr:to>
    <xdr:graphicFrame macro="">
      <xdr:nvGraphicFramePr>
        <xdr:cNvPr id="15" name="Grafiek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46</xdr:col>
      <xdr:colOff>103533</xdr:colOff>
      <xdr:row>62</xdr:row>
      <xdr:rowOff>62119</xdr:rowOff>
    </xdr:from>
    <xdr:to>
      <xdr:col>61</xdr:col>
      <xdr:colOff>325921</xdr:colOff>
      <xdr:row>81</xdr:row>
      <xdr:rowOff>150951</xdr:rowOff>
    </xdr:to>
    <xdr:graphicFrame macro="">
      <xdr:nvGraphicFramePr>
        <xdr:cNvPr id="16" name="Grafiek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2</xdr:row>
      <xdr:rowOff>95250</xdr:rowOff>
    </xdr:from>
    <xdr:to>
      <xdr:col>27</xdr:col>
      <xdr:colOff>161925</xdr:colOff>
      <xdr:row>23</xdr:row>
      <xdr:rowOff>138113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16</xdr:row>
      <xdr:rowOff>90487</xdr:rowOff>
    </xdr:from>
    <xdr:to>
      <xdr:col>20</xdr:col>
      <xdr:colOff>114300</xdr:colOff>
      <xdr:row>33</xdr:row>
      <xdr:rowOff>80962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2</xdr:row>
      <xdr:rowOff>95250</xdr:rowOff>
    </xdr:from>
    <xdr:to>
      <xdr:col>27</xdr:col>
      <xdr:colOff>161925</xdr:colOff>
      <xdr:row>23</xdr:row>
      <xdr:rowOff>138113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2</xdr:row>
      <xdr:rowOff>95250</xdr:rowOff>
    </xdr:from>
    <xdr:to>
      <xdr:col>27</xdr:col>
      <xdr:colOff>161925</xdr:colOff>
      <xdr:row>23</xdr:row>
      <xdr:rowOff>138113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2</xdr:row>
      <xdr:rowOff>95250</xdr:rowOff>
    </xdr:from>
    <xdr:to>
      <xdr:col>27</xdr:col>
      <xdr:colOff>161925</xdr:colOff>
      <xdr:row>23</xdr:row>
      <xdr:rowOff>138113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2</xdr:row>
      <xdr:rowOff>95250</xdr:rowOff>
    </xdr:from>
    <xdr:to>
      <xdr:col>27</xdr:col>
      <xdr:colOff>161925</xdr:colOff>
      <xdr:row>23</xdr:row>
      <xdr:rowOff>138113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90487</xdr:colOff>
      <xdr:row>26</xdr:row>
      <xdr:rowOff>14287</xdr:rowOff>
    </xdr:from>
    <xdr:to>
      <xdr:col>23</xdr:col>
      <xdr:colOff>395287</xdr:colOff>
      <xdr:row>43</xdr:row>
      <xdr:rowOff>4762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2</xdr:row>
      <xdr:rowOff>95250</xdr:rowOff>
    </xdr:from>
    <xdr:to>
      <xdr:col>27</xdr:col>
      <xdr:colOff>161925</xdr:colOff>
      <xdr:row>23</xdr:row>
      <xdr:rowOff>138113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404812</xdr:colOff>
      <xdr:row>27</xdr:row>
      <xdr:rowOff>14287</xdr:rowOff>
    </xdr:from>
    <xdr:to>
      <xdr:col>23</xdr:col>
      <xdr:colOff>100012</xdr:colOff>
      <xdr:row>44</xdr:row>
      <xdr:rowOff>4762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2</xdr:row>
      <xdr:rowOff>95250</xdr:rowOff>
    </xdr:from>
    <xdr:to>
      <xdr:col>27</xdr:col>
      <xdr:colOff>161925</xdr:colOff>
      <xdr:row>23</xdr:row>
      <xdr:rowOff>138113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42862</xdr:colOff>
      <xdr:row>26</xdr:row>
      <xdr:rowOff>14287</xdr:rowOff>
    </xdr:from>
    <xdr:to>
      <xdr:col>22</xdr:col>
      <xdr:colOff>347662</xdr:colOff>
      <xdr:row>43</xdr:row>
      <xdr:rowOff>4762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2</xdr:row>
      <xdr:rowOff>95250</xdr:rowOff>
    </xdr:from>
    <xdr:to>
      <xdr:col>27</xdr:col>
      <xdr:colOff>161925</xdr:colOff>
      <xdr:row>23</xdr:row>
      <xdr:rowOff>138113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471487</xdr:colOff>
      <xdr:row>26</xdr:row>
      <xdr:rowOff>52387</xdr:rowOff>
    </xdr:from>
    <xdr:to>
      <xdr:col>23</xdr:col>
      <xdr:colOff>166687</xdr:colOff>
      <xdr:row>43</xdr:row>
      <xdr:rowOff>42862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C18" sqref="C18"/>
    </sheetView>
  </sheetViews>
  <sheetFormatPr defaultRowHeight="12.75" x14ac:dyDescent="0.2"/>
  <cols>
    <col min="1" max="1" width="19.7109375" style="8" customWidth="1"/>
    <col min="2" max="16" width="10.7109375" style="8" customWidth="1"/>
    <col min="17" max="16384" width="9.140625" style="7"/>
  </cols>
  <sheetData>
    <row r="1" spans="1:16" x14ac:dyDescent="0.2">
      <c r="A1" s="8" t="s">
        <v>0</v>
      </c>
      <c r="B1" s="8" t="s">
        <v>15</v>
      </c>
      <c r="C1" s="8" t="s">
        <v>3</v>
      </c>
      <c r="D1" s="8" t="s">
        <v>1</v>
      </c>
      <c r="E1" s="8" t="s">
        <v>2</v>
      </c>
      <c r="F1" s="8" t="s">
        <v>11</v>
      </c>
      <c r="G1" s="8" t="s">
        <v>14</v>
      </c>
      <c r="H1" s="8" t="s">
        <v>12</v>
      </c>
      <c r="I1" s="8" t="s">
        <v>13</v>
      </c>
      <c r="J1" s="8" t="s">
        <v>10</v>
      </c>
      <c r="K1" s="8" t="s">
        <v>6</v>
      </c>
      <c r="L1" s="8" t="s">
        <v>4</v>
      </c>
      <c r="M1" s="8" t="s">
        <v>5</v>
      </c>
      <c r="N1" s="8" t="s">
        <v>9</v>
      </c>
      <c r="O1" s="8" t="s">
        <v>7</v>
      </c>
      <c r="P1" s="8" t="s">
        <v>8</v>
      </c>
    </row>
    <row r="2" spans="1:16" x14ac:dyDescent="0.2">
      <c r="A2" s="8" t="s">
        <v>86</v>
      </c>
      <c r="B2" s="8">
        <v>31112</v>
      </c>
      <c r="C2" s="8">
        <v>0</v>
      </c>
      <c r="D2" s="8">
        <v>0</v>
      </c>
      <c r="E2" s="8">
        <v>5182</v>
      </c>
      <c r="F2" s="8">
        <v>234</v>
      </c>
      <c r="G2" s="8">
        <v>50</v>
      </c>
      <c r="H2" s="8">
        <v>0</v>
      </c>
      <c r="I2" s="8">
        <v>2</v>
      </c>
      <c r="J2" s="8">
        <v>82</v>
      </c>
      <c r="K2" s="8">
        <v>8</v>
      </c>
      <c r="L2" s="8">
        <v>4</v>
      </c>
      <c r="M2" s="8">
        <v>0</v>
      </c>
      <c r="N2" s="8">
        <v>1</v>
      </c>
      <c r="O2" s="8">
        <v>3</v>
      </c>
      <c r="P2" s="8">
        <v>1</v>
      </c>
    </row>
    <row r="3" spans="1:16" x14ac:dyDescent="0.2">
      <c r="A3" s="8" t="s">
        <v>85</v>
      </c>
      <c r="B3" s="8">
        <v>31856</v>
      </c>
      <c r="C3" s="8">
        <v>0</v>
      </c>
      <c r="D3" s="8">
        <v>0</v>
      </c>
      <c r="E3" s="8">
        <v>10941</v>
      </c>
      <c r="F3" s="8">
        <v>431</v>
      </c>
      <c r="G3" s="8">
        <v>90</v>
      </c>
      <c r="H3" s="8">
        <v>5</v>
      </c>
      <c r="I3" s="8">
        <v>175</v>
      </c>
      <c r="J3" s="8">
        <v>217</v>
      </c>
      <c r="K3" s="8">
        <v>26</v>
      </c>
      <c r="L3" s="8">
        <v>8</v>
      </c>
      <c r="M3" s="8">
        <v>8</v>
      </c>
      <c r="N3" s="8">
        <v>0</v>
      </c>
      <c r="O3" s="8">
        <v>9</v>
      </c>
      <c r="P3" s="8">
        <v>0</v>
      </c>
    </row>
    <row r="4" spans="1:16" x14ac:dyDescent="0.2">
      <c r="A4" s="8" t="s">
        <v>84</v>
      </c>
      <c r="B4" s="8">
        <v>14130</v>
      </c>
      <c r="C4" s="8">
        <v>0</v>
      </c>
      <c r="D4" s="8">
        <v>0</v>
      </c>
      <c r="E4" s="8">
        <v>14650</v>
      </c>
      <c r="F4" s="8">
        <v>471</v>
      </c>
      <c r="G4" s="8">
        <v>255</v>
      </c>
      <c r="H4" s="8">
        <v>44</v>
      </c>
      <c r="I4" s="8">
        <v>161</v>
      </c>
      <c r="J4" s="8">
        <v>903</v>
      </c>
      <c r="K4" s="8">
        <v>185</v>
      </c>
      <c r="L4" s="8">
        <v>115</v>
      </c>
      <c r="M4" s="8">
        <v>184</v>
      </c>
      <c r="N4" s="8">
        <v>58</v>
      </c>
      <c r="O4" s="8">
        <v>85</v>
      </c>
      <c r="P4" s="8">
        <v>28</v>
      </c>
    </row>
    <row r="5" spans="1:16" x14ac:dyDescent="0.2">
      <c r="A5" s="8" t="s">
        <v>83</v>
      </c>
      <c r="B5" s="8">
        <v>13637</v>
      </c>
      <c r="C5" s="8">
        <v>0</v>
      </c>
      <c r="D5" s="8">
        <v>0</v>
      </c>
      <c r="E5" s="8">
        <v>12397</v>
      </c>
      <c r="F5" s="8">
        <v>929</v>
      </c>
      <c r="G5" s="8">
        <v>422</v>
      </c>
      <c r="H5" s="8">
        <v>125</v>
      </c>
      <c r="I5" s="8">
        <v>144</v>
      </c>
      <c r="J5" s="8">
        <v>4660</v>
      </c>
      <c r="K5" s="8">
        <v>3116</v>
      </c>
      <c r="L5" s="8">
        <v>2962</v>
      </c>
      <c r="M5" s="8">
        <v>4795</v>
      </c>
      <c r="N5" s="8">
        <v>1041</v>
      </c>
      <c r="O5" s="8">
        <v>1163</v>
      </c>
      <c r="P5" s="8">
        <v>379</v>
      </c>
    </row>
    <row r="6" spans="1:16" x14ac:dyDescent="0.2">
      <c r="A6" s="8" t="s">
        <v>82</v>
      </c>
      <c r="B6" s="8">
        <v>16114</v>
      </c>
      <c r="C6" s="8">
        <v>0</v>
      </c>
      <c r="D6" s="8">
        <v>0</v>
      </c>
      <c r="E6" s="8">
        <v>17789</v>
      </c>
      <c r="F6" s="8">
        <v>1566</v>
      </c>
      <c r="G6" s="8">
        <v>505</v>
      </c>
      <c r="H6" s="8">
        <v>184</v>
      </c>
      <c r="I6" s="8">
        <v>664</v>
      </c>
      <c r="J6" s="8">
        <v>25241</v>
      </c>
      <c r="K6" s="8">
        <v>19469</v>
      </c>
      <c r="L6" s="8">
        <v>19124</v>
      </c>
      <c r="M6" s="8">
        <v>18930</v>
      </c>
      <c r="N6" s="8">
        <v>7751</v>
      </c>
      <c r="O6" s="8">
        <v>6901</v>
      </c>
      <c r="P6" s="8">
        <v>2028</v>
      </c>
    </row>
    <row r="7" spans="1:16" x14ac:dyDescent="0.2">
      <c r="A7" s="8" t="s">
        <v>81</v>
      </c>
      <c r="B7" s="8">
        <v>20741</v>
      </c>
      <c r="C7" s="8">
        <v>0</v>
      </c>
      <c r="D7" s="8">
        <v>0</v>
      </c>
      <c r="E7" s="8">
        <v>39428</v>
      </c>
      <c r="F7" s="8">
        <v>1330</v>
      </c>
      <c r="G7" s="8">
        <v>276</v>
      </c>
      <c r="H7" s="8">
        <v>149</v>
      </c>
      <c r="I7" s="8">
        <v>11698</v>
      </c>
      <c r="J7" s="8">
        <v>57754</v>
      </c>
      <c r="K7" s="8">
        <v>33249</v>
      </c>
      <c r="L7" s="8">
        <v>36213</v>
      </c>
      <c r="M7" s="8">
        <v>39005</v>
      </c>
      <c r="N7" s="8">
        <v>26448</v>
      </c>
      <c r="O7" s="8">
        <v>22613</v>
      </c>
      <c r="P7" s="8">
        <v>11949</v>
      </c>
    </row>
    <row r="8" spans="1:16" x14ac:dyDescent="0.2">
      <c r="A8" s="8" t="s">
        <v>80</v>
      </c>
      <c r="B8" s="8">
        <v>14524</v>
      </c>
      <c r="C8" s="8">
        <v>0</v>
      </c>
      <c r="D8" s="8">
        <v>0</v>
      </c>
      <c r="E8" s="8">
        <v>17436</v>
      </c>
      <c r="F8" s="8">
        <v>3683</v>
      </c>
      <c r="G8" s="8">
        <v>260</v>
      </c>
      <c r="H8" s="8">
        <v>189</v>
      </c>
      <c r="I8" s="8">
        <v>16520</v>
      </c>
      <c r="J8" s="8">
        <v>117362</v>
      </c>
      <c r="K8" s="8">
        <v>55652</v>
      </c>
      <c r="L8" s="8">
        <v>69959</v>
      </c>
      <c r="M8" s="8">
        <v>93966</v>
      </c>
      <c r="N8" s="8">
        <v>65846</v>
      </c>
      <c r="O8" s="8">
        <v>78020</v>
      </c>
      <c r="P8" s="8">
        <v>71292</v>
      </c>
    </row>
    <row r="9" spans="1:16" x14ac:dyDescent="0.2">
      <c r="A9" s="8" t="s">
        <v>79</v>
      </c>
      <c r="B9" s="8">
        <v>8905</v>
      </c>
      <c r="C9" s="8">
        <v>0</v>
      </c>
      <c r="D9" s="8">
        <v>0</v>
      </c>
      <c r="E9" s="8">
        <v>9848</v>
      </c>
      <c r="F9" s="8">
        <v>11643</v>
      </c>
      <c r="G9" s="8">
        <v>353</v>
      </c>
      <c r="H9" s="8">
        <v>314</v>
      </c>
      <c r="I9" s="8">
        <v>5116</v>
      </c>
      <c r="J9" s="8">
        <v>40967</v>
      </c>
      <c r="K9" s="8">
        <v>33883</v>
      </c>
      <c r="L9" s="8">
        <v>43948</v>
      </c>
      <c r="M9" s="8">
        <v>40924</v>
      </c>
      <c r="N9" s="8">
        <v>12586</v>
      </c>
      <c r="O9" s="8">
        <v>16070</v>
      </c>
      <c r="P9" s="8">
        <v>15090</v>
      </c>
    </row>
    <row r="10" spans="1:16" x14ac:dyDescent="0.2">
      <c r="A10" s="8" t="s">
        <v>78</v>
      </c>
      <c r="B10" s="8">
        <v>10136</v>
      </c>
      <c r="C10" s="8">
        <v>0</v>
      </c>
      <c r="D10" s="8">
        <v>0</v>
      </c>
      <c r="E10" s="8">
        <v>15899</v>
      </c>
      <c r="F10" s="8">
        <v>17159</v>
      </c>
      <c r="G10" s="8">
        <v>872</v>
      </c>
      <c r="H10" s="8">
        <v>1300</v>
      </c>
      <c r="I10" s="8">
        <v>12969</v>
      </c>
      <c r="J10" s="8">
        <v>8347</v>
      </c>
      <c r="K10" s="8">
        <v>11693</v>
      </c>
      <c r="L10" s="8">
        <v>13906</v>
      </c>
      <c r="M10" s="8">
        <v>8928</v>
      </c>
      <c r="N10" s="8">
        <v>2600</v>
      </c>
      <c r="O10" s="8">
        <v>3114</v>
      </c>
      <c r="P10" s="8">
        <v>1261</v>
      </c>
    </row>
    <row r="11" spans="1:16" x14ac:dyDescent="0.2">
      <c r="A11" s="8" t="s">
        <v>77</v>
      </c>
      <c r="B11" s="8">
        <v>11315</v>
      </c>
      <c r="C11" s="8">
        <v>0</v>
      </c>
      <c r="D11" s="8">
        <v>0</v>
      </c>
      <c r="E11" s="8">
        <v>20766</v>
      </c>
      <c r="F11" s="8">
        <v>9176</v>
      </c>
      <c r="G11" s="8">
        <v>1622</v>
      </c>
      <c r="H11" s="8">
        <v>3891</v>
      </c>
      <c r="I11" s="8">
        <v>11988</v>
      </c>
      <c r="J11" s="8">
        <v>2096</v>
      </c>
      <c r="K11" s="8">
        <v>6239</v>
      </c>
      <c r="L11" s="8">
        <v>9435</v>
      </c>
      <c r="M11" s="8">
        <v>4426</v>
      </c>
      <c r="N11" s="8">
        <v>614</v>
      </c>
      <c r="O11" s="8">
        <v>810</v>
      </c>
      <c r="P11" s="8">
        <v>319</v>
      </c>
    </row>
    <row r="12" spans="1:16" x14ac:dyDescent="0.2">
      <c r="A12" s="8" t="s">
        <v>76</v>
      </c>
      <c r="B12" s="8">
        <v>4181</v>
      </c>
      <c r="C12" s="8">
        <v>0</v>
      </c>
      <c r="D12" s="8">
        <v>0</v>
      </c>
      <c r="E12" s="8">
        <v>15479</v>
      </c>
      <c r="F12" s="8">
        <v>6489</v>
      </c>
      <c r="G12" s="8">
        <v>1054</v>
      </c>
      <c r="H12" s="8">
        <v>2484</v>
      </c>
      <c r="I12" s="8">
        <v>5111</v>
      </c>
      <c r="J12" s="8">
        <v>536</v>
      </c>
      <c r="K12" s="8">
        <v>1531</v>
      </c>
      <c r="L12" s="8">
        <v>3011</v>
      </c>
      <c r="M12" s="8">
        <v>974</v>
      </c>
      <c r="N12" s="8">
        <v>107</v>
      </c>
      <c r="O12" s="8">
        <v>175</v>
      </c>
      <c r="P12" s="8">
        <v>114</v>
      </c>
    </row>
    <row r="13" spans="1:16" x14ac:dyDescent="0.2">
      <c r="A13" s="8" t="s">
        <v>75</v>
      </c>
      <c r="B13" s="8">
        <v>3626</v>
      </c>
      <c r="C13" s="8">
        <v>0</v>
      </c>
      <c r="D13" s="8">
        <v>0</v>
      </c>
      <c r="E13" s="8">
        <v>5212</v>
      </c>
      <c r="F13" s="8">
        <v>5010</v>
      </c>
      <c r="G13" s="8">
        <v>809</v>
      </c>
      <c r="H13" s="8">
        <v>1540</v>
      </c>
      <c r="I13" s="8">
        <v>5313</v>
      </c>
      <c r="J13" s="8">
        <v>222</v>
      </c>
      <c r="K13" s="8">
        <v>530</v>
      </c>
      <c r="L13" s="8">
        <v>541</v>
      </c>
      <c r="M13" s="8">
        <v>362</v>
      </c>
      <c r="N13" s="8">
        <v>34</v>
      </c>
      <c r="O13" s="8">
        <v>43</v>
      </c>
      <c r="P13" s="8">
        <v>26</v>
      </c>
    </row>
    <row r="14" spans="1:16" x14ac:dyDescent="0.2">
      <c r="A14" s="8" t="s">
        <v>74</v>
      </c>
      <c r="B14" s="8">
        <v>42030</v>
      </c>
      <c r="C14" s="8">
        <v>92442</v>
      </c>
      <c r="D14" s="8">
        <v>149073</v>
      </c>
      <c r="E14" s="8">
        <v>66432</v>
      </c>
      <c r="F14" s="8">
        <v>32557</v>
      </c>
      <c r="G14" s="8">
        <v>86117</v>
      </c>
      <c r="H14" s="8">
        <v>79667</v>
      </c>
      <c r="I14" s="8">
        <v>28314</v>
      </c>
      <c r="J14" s="8">
        <v>555</v>
      </c>
      <c r="K14" s="8">
        <v>1905</v>
      </c>
      <c r="L14" s="8">
        <v>225</v>
      </c>
      <c r="M14" s="8">
        <v>236</v>
      </c>
      <c r="N14" s="8">
        <v>8</v>
      </c>
      <c r="O14" s="8">
        <v>18</v>
      </c>
      <c r="P14" s="8">
        <v>14</v>
      </c>
    </row>
  </sheetData>
  <sortState columnSort="1" ref="B1:P14">
    <sortCondition ref="B1:P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Formulas="1" workbookViewId="0">
      <selection activeCell="F43" sqref="F43"/>
    </sheetView>
  </sheetViews>
  <sheetFormatPr defaultRowHeight="12.75" x14ac:dyDescent="0.2"/>
  <cols>
    <col min="1" max="1" width="20.7109375" style="3" customWidth="1"/>
    <col min="2" max="16" width="10.7109375" style="3" customWidth="1"/>
    <col min="17" max="16384" width="9.140625" style="3"/>
  </cols>
  <sheetData>
    <row r="1" spans="1:16" x14ac:dyDescent="0.2">
      <c r="A1" s="3" t="s">
        <v>0</v>
      </c>
      <c r="B1" s="3" t="s">
        <v>15</v>
      </c>
      <c r="C1" s="3" t="s">
        <v>3</v>
      </c>
      <c r="D1" s="3" t="s">
        <v>1</v>
      </c>
      <c r="E1" s="3" t="s">
        <v>2</v>
      </c>
      <c r="F1" s="3" t="s">
        <v>11</v>
      </c>
      <c r="G1" s="3" t="s">
        <v>14</v>
      </c>
      <c r="H1" s="3" t="s">
        <v>12</v>
      </c>
      <c r="I1" s="3" t="s">
        <v>13</v>
      </c>
      <c r="J1" s="3" t="s">
        <v>10</v>
      </c>
      <c r="K1" s="3" t="s">
        <v>6</v>
      </c>
      <c r="L1" s="3" t="s">
        <v>4</v>
      </c>
      <c r="M1" s="3" t="s">
        <v>5</v>
      </c>
      <c r="N1" s="3" t="s">
        <v>9</v>
      </c>
      <c r="O1" s="3" t="s">
        <v>7</v>
      </c>
      <c r="P1" s="3" t="s">
        <v>8</v>
      </c>
    </row>
    <row r="2" spans="1:16" x14ac:dyDescent="0.2">
      <c r="A2" s="4" t="s">
        <v>23</v>
      </c>
      <c r="B2" s="3">
        <v>1173</v>
      </c>
      <c r="C2" s="3">
        <v>2901</v>
      </c>
      <c r="D2" s="3">
        <v>11626</v>
      </c>
      <c r="E2" s="3">
        <v>3931</v>
      </c>
      <c r="F2" s="3">
        <v>1</v>
      </c>
      <c r="G2" s="3">
        <v>0</v>
      </c>
      <c r="H2" s="3">
        <v>0</v>
      </c>
      <c r="I2" s="3">
        <v>0</v>
      </c>
      <c r="J2" s="3">
        <v>2</v>
      </c>
      <c r="K2" s="3">
        <v>0</v>
      </c>
      <c r="L2" s="3">
        <v>4</v>
      </c>
      <c r="M2" s="3">
        <v>0</v>
      </c>
      <c r="N2" s="3">
        <v>0</v>
      </c>
      <c r="O2" s="3">
        <v>0</v>
      </c>
      <c r="P2" s="3">
        <v>0</v>
      </c>
    </row>
    <row r="3" spans="1:16" x14ac:dyDescent="0.2">
      <c r="A3" s="4" t="s">
        <v>16</v>
      </c>
      <c r="B3" s="3">
        <v>1182</v>
      </c>
      <c r="C3" s="3">
        <v>908</v>
      </c>
      <c r="D3" s="3">
        <v>4212</v>
      </c>
      <c r="E3" s="3">
        <v>4948</v>
      </c>
      <c r="F3" s="3">
        <v>3</v>
      </c>
      <c r="G3" s="3">
        <v>0</v>
      </c>
      <c r="H3" s="3">
        <v>0</v>
      </c>
      <c r="I3" s="3">
        <v>0</v>
      </c>
      <c r="J3" s="3">
        <v>7</v>
      </c>
      <c r="K3" s="3">
        <v>0</v>
      </c>
      <c r="L3" s="3">
        <v>3</v>
      </c>
      <c r="M3" s="3">
        <v>1</v>
      </c>
      <c r="N3" s="3">
        <v>0</v>
      </c>
      <c r="O3" s="3">
        <v>0</v>
      </c>
      <c r="P3" s="3">
        <v>1</v>
      </c>
    </row>
    <row r="4" spans="1:16" x14ac:dyDescent="0.2">
      <c r="A4" s="4" t="s">
        <v>17</v>
      </c>
      <c r="B4" s="3">
        <v>3625</v>
      </c>
      <c r="C4" s="3">
        <v>1609</v>
      </c>
      <c r="D4" s="3">
        <v>5411</v>
      </c>
      <c r="E4" s="3">
        <v>5803</v>
      </c>
      <c r="F4" s="3">
        <v>35</v>
      </c>
      <c r="G4" s="3">
        <v>2</v>
      </c>
      <c r="H4" s="3">
        <v>0</v>
      </c>
      <c r="I4" s="3">
        <v>3</v>
      </c>
      <c r="J4" s="3">
        <v>35</v>
      </c>
      <c r="K4" s="3">
        <v>4</v>
      </c>
      <c r="L4" s="3">
        <v>12</v>
      </c>
      <c r="M4" s="3">
        <v>15</v>
      </c>
      <c r="N4" s="3">
        <v>3</v>
      </c>
      <c r="O4" s="3">
        <v>9</v>
      </c>
      <c r="P4" s="3">
        <v>4</v>
      </c>
    </row>
    <row r="5" spans="1:16" x14ac:dyDescent="0.2">
      <c r="A5" s="4" t="s">
        <v>18</v>
      </c>
      <c r="B5" s="3">
        <v>6555</v>
      </c>
      <c r="C5" s="3">
        <v>7280</v>
      </c>
      <c r="D5" s="3">
        <v>4623</v>
      </c>
      <c r="E5" s="3">
        <v>7604</v>
      </c>
      <c r="F5" s="3">
        <v>356</v>
      </c>
      <c r="G5" s="3">
        <v>28</v>
      </c>
      <c r="H5" s="3">
        <v>39</v>
      </c>
      <c r="I5" s="3">
        <v>39</v>
      </c>
      <c r="J5" s="3">
        <v>658</v>
      </c>
      <c r="K5" s="3">
        <v>148</v>
      </c>
      <c r="L5" s="3">
        <v>135</v>
      </c>
      <c r="M5" s="3">
        <v>144</v>
      </c>
      <c r="N5" s="3">
        <v>78</v>
      </c>
      <c r="O5" s="3">
        <v>166</v>
      </c>
      <c r="P5" s="3">
        <v>133</v>
      </c>
    </row>
    <row r="6" spans="1:16" x14ac:dyDescent="0.2">
      <c r="A6" s="4" t="s">
        <v>24</v>
      </c>
      <c r="B6" s="3">
        <v>12061</v>
      </c>
      <c r="C6" s="3">
        <v>13498</v>
      </c>
      <c r="D6" s="3">
        <v>9590</v>
      </c>
      <c r="E6" s="3">
        <v>11844</v>
      </c>
      <c r="F6" s="3">
        <v>810</v>
      </c>
      <c r="G6" s="3">
        <v>332</v>
      </c>
      <c r="H6" s="3">
        <v>317</v>
      </c>
      <c r="I6" s="3">
        <v>312</v>
      </c>
      <c r="J6" s="3">
        <v>9289</v>
      </c>
      <c r="K6" s="3">
        <v>2173</v>
      </c>
      <c r="L6" s="3">
        <v>1888</v>
      </c>
      <c r="M6" s="3">
        <v>2237</v>
      </c>
      <c r="N6" s="3">
        <v>1376</v>
      </c>
      <c r="O6" s="3">
        <v>1498</v>
      </c>
      <c r="P6" s="3">
        <v>623</v>
      </c>
    </row>
    <row r="7" spans="1:16" x14ac:dyDescent="0.2">
      <c r="A7" s="4" t="s">
        <v>25</v>
      </c>
      <c r="B7" s="3">
        <v>12505</v>
      </c>
      <c r="C7" s="3">
        <v>25861</v>
      </c>
      <c r="D7" s="3">
        <v>65106</v>
      </c>
      <c r="E7" s="3">
        <v>19869</v>
      </c>
      <c r="F7" s="3">
        <v>4373</v>
      </c>
      <c r="G7" s="3">
        <v>5730</v>
      </c>
      <c r="H7" s="3">
        <v>4098</v>
      </c>
      <c r="I7" s="3">
        <v>3330</v>
      </c>
      <c r="J7" s="3">
        <v>29952</v>
      </c>
      <c r="K7" s="3">
        <v>10970</v>
      </c>
      <c r="L7" s="3">
        <v>14137</v>
      </c>
      <c r="M7" s="3">
        <v>15005</v>
      </c>
      <c r="N7" s="3">
        <v>17997</v>
      </c>
      <c r="O7" s="3">
        <v>18044</v>
      </c>
      <c r="P7" s="3">
        <v>13588</v>
      </c>
    </row>
    <row r="8" spans="1:16" x14ac:dyDescent="0.2">
      <c r="A8" s="4" t="s">
        <v>19</v>
      </c>
      <c r="B8" s="3">
        <v>10184</v>
      </c>
      <c r="C8" s="3">
        <v>29701</v>
      </c>
      <c r="D8" s="3">
        <v>56899</v>
      </c>
      <c r="E8" s="3">
        <v>17864</v>
      </c>
      <c r="F8" s="3">
        <v>10018</v>
      </c>
      <c r="G8" s="3">
        <v>11647</v>
      </c>
      <c r="H8" s="3">
        <v>9874</v>
      </c>
      <c r="I8" s="3">
        <v>9896</v>
      </c>
      <c r="J8" s="3">
        <v>22520</v>
      </c>
      <c r="K8" s="3">
        <v>21073</v>
      </c>
      <c r="L8" s="3">
        <v>26310</v>
      </c>
      <c r="M8" s="3">
        <v>28292</v>
      </c>
      <c r="N8" s="3">
        <v>7128</v>
      </c>
      <c r="O8" s="3">
        <v>9169</v>
      </c>
      <c r="P8" s="3">
        <v>9516</v>
      </c>
    </row>
    <row r="9" spans="1:16" x14ac:dyDescent="0.2">
      <c r="A9" s="4" t="s">
        <v>26</v>
      </c>
      <c r="B9" s="3">
        <v>6409</v>
      </c>
      <c r="C9" s="3">
        <v>10044</v>
      </c>
      <c r="D9" s="3">
        <v>6746</v>
      </c>
      <c r="E9" s="3">
        <v>11926</v>
      </c>
      <c r="F9" s="3">
        <v>3169</v>
      </c>
      <c r="G9" s="3">
        <v>4044</v>
      </c>
      <c r="H9" s="3">
        <v>3927</v>
      </c>
      <c r="I9" s="3">
        <v>4167</v>
      </c>
      <c r="J9" s="3">
        <v>4764</v>
      </c>
      <c r="K9" s="3">
        <v>7000</v>
      </c>
      <c r="L9" s="3">
        <v>6933</v>
      </c>
      <c r="M9" s="3">
        <v>6223</v>
      </c>
      <c r="N9" s="3">
        <v>1968</v>
      </c>
      <c r="O9" s="3">
        <v>2413</v>
      </c>
      <c r="P9" s="3">
        <v>1346</v>
      </c>
    </row>
    <row r="10" spans="1:16" x14ac:dyDescent="0.2">
      <c r="A10" s="4" t="s">
        <v>27</v>
      </c>
      <c r="B10" s="3">
        <v>12255</v>
      </c>
      <c r="C10" s="3">
        <v>8799</v>
      </c>
      <c r="D10" s="3">
        <v>8436</v>
      </c>
      <c r="E10" s="3">
        <v>12959</v>
      </c>
      <c r="F10" s="3">
        <v>2893</v>
      </c>
      <c r="G10" s="3">
        <v>1429</v>
      </c>
      <c r="H10" s="3">
        <v>3239</v>
      </c>
      <c r="I10" s="3">
        <v>4491</v>
      </c>
      <c r="J10" s="3">
        <v>1470</v>
      </c>
      <c r="K10" s="3">
        <v>1924</v>
      </c>
      <c r="L10" s="3">
        <v>1434</v>
      </c>
      <c r="M10" s="3">
        <v>1837</v>
      </c>
      <c r="N10" s="3">
        <v>1089</v>
      </c>
      <c r="O10" s="3">
        <v>1352</v>
      </c>
      <c r="P10" s="3">
        <v>469</v>
      </c>
    </row>
    <row r="11" spans="1:16" x14ac:dyDescent="0.2">
      <c r="A11" s="4" t="s">
        <v>20</v>
      </c>
      <c r="B11" s="3">
        <v>12909</v>
      </c>
      <c r="C11" s="3">
        <v>11752</v>
      </c>
      <c r="D11" s="3">
        <v>5379</v>
      </c>
      <c r="E11" s="3">
        <v>12214</v>
      </c>
      <c r="F11" s="3">
        <v>947</v>
      </c>
      <c r="G11" s="3">
        <v>111</v>
      </c>
      <c r="H11" s="3">
        <v>943</v>
      </c>
      <c r="I11" s="3">
        <v>2170</v>
      </c>
      <c r="J11" s="3">
        <v>178</v>
      </c>
      <c r="K11" s="3">
        <v>131</v>
      </c>
      <c r="L11" s="3">
        <v>82</v>
      </c>
      <c r="M11" s="3">
        <v>151</v>
      </c>
      <c r="N11" s="3">
        <v>161</v>
      </c>
      <c r="O11" s="3">
        <v>247</v>
      </c>
      <c r="P11" s="3">
        <v>77</v>
      </c>
    </row>
    <row r="12" spans="1:16" x14ac:dyDescent="0.2">
      <c r="A12" s="4" t="s">
        <v>21</v>
      </c>
      <c r="B12" s="3">
        <v>10819</v>
      </c>
      <c r="C12" s="3">
        <v>5100</v>
      </c>
      <c r="D12" s="3">
        <v>1114</v>
      </c>
      <c r="E12" s="3">
        <v>5438</v>
      </c>
      <c r="F12" s="3">
        <v>137</v>
      </c>
      <c r="G12" s="3">
        <v>18</v>
      </c>
      <c r="H12" s="3">
        <v>37</v>
      </c>
      <c r="I12" s="3">
        <v>142</v>
      </c>
      <c r="J12" s="3">
        <v>13</v>
      </c>
      <c r="K12" s="3">
        <v>2</v>
      </c>
      <c r="L12" s="3">
        <v>4</v>
      </c>
      <c r="M12" s="3">
        <v>14</v>
      </c>
      <c r="N12" s="3">
        <v>10</v>
      </c>
      <c r="O12" s="3">
        <v>16</v>
      </c>
      <c r="P12" s="3">
        <v>10</v>
      </c>
    </row>
    <row r="13" spans="1:16" x14ac:dyDescent="0.2">
      <c r="A13" s="4" t="s">
        <v>22</v>
      </c>
      <c r="B13" s="3">
        <v>6982</v>
      </c>
      <c r="C13" s="3">
        <v>878</v>
      </c>
      <c r="D13" s="3">
        <v>129</v>
      </c>
      <c r="E13" s="3">
        <v>2669</v>
      </c>
      <c r="F13" s="3">
        <v>19</v>
      </c>
      <c r="G13" s="3">
        <v>0</v>
      </c>
      <c r="H13" s="3">
        <v>0</v>
      </c>
      <c r="I13" s="3">
        <v>1</v>
      </c>
      <c r="J13" s="3">
        <v>9</v>
      </c>
      <c r="K13" s="3">
        <v>0</v>
      </c>
      <c r="L13" s="3">
        <v>2</v>
      </c>
      <c r="M13" s="3">
        <v>1</v>
      </c>
      <c r="N13" s="3">
        <v>3</v>
      </c>
      <c r="O13" s="3">
        <v>2</v>
      </c>
      <c r="P13" s="3">
        <v>3</v>
      </c>
    </row>
    <row r="14" spans="1:16" x14ac:dyDescent="0.2">
      <c r="A14" s="4" t="s">
        <v>28</v>
      </c>
      <c r="B14" s="3">
        <v>2312</v>
      </c>
      <c r="C14" s="3">
        <v>187</v>
      </c>
      <c r="D14" s="3">
        <v>17</v>
      </c>
      <c r="E14" s="3">
        <v>2122</v>
      </c>
      <c r="F14" s="3">
        <v>1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1</v>
      </c>
      <c r="O14" s="3">
        <v>2</v>
      </c>
      <c r="P14" s="3">
        <v>4</v>
      </c>
    </row>
  </sheetData>
  <sortState columnSort="1" ref="B1:P14">
    <sortCondition ref="B1:P1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L31" sqref="L31"/>
    </sheetView>
  </sheetViews>
  <sheetFormatPr defaultRowHeight="12.75" x14ac:dyDescent="0.2"/>
  <cols>
    <col min="1" max="1" width="13.28515625" customWidth="1"/>
    <col min="2" max="2" width="11.42578125" style="7" customWidth="1"/>
    <col min="3" max="11" width="11.42578125" customWidth="1"/>
  </cols>
  <sheetData>
    <row r="1" spans="1:13" x14ac:dyDescent="0.2">
      <c r="A1" s="1" t="s">
        <v>0</v>
      </c>
      <c r="B1" s="8" t="str">
        <f>'2010_2011'!$B1</f>
        <v>DEELG_1_0</v>
      </c>
      <c r="C1" s="1" t="str">
        <f>'2011_2012'!$B1</f>
        <v>DEELG_1_0</v>
      </c>
      <c r="D1" s="1" t="str">
        <f>'2012_2013'!$B1</f>
        <v>DEELG_1_0</v>
      </c>
      <c r="E1" s="1" t="str">
        <f>'2013_2014'!$B1</f>
        <v>DEELG_1_0</v>
      </c>
      <c r="F1" s="1" t="str">
        <f>'2014_2015'!$B1</f>
        <v>DEELG_1_0</v>
      </c>
      <c r="G1" s="1" t="str">
        <f>'2015_2016'!$B1</f>
        <v>DEELG_1_0</v>
      </c>
      <c r="H1" s="1" t="str">
        <f>'2016_2017'!$B1</f>
        <v>DEELG_1_0</v>
      </c>
      <c r="I1" s="1" t="str">
        <f>'2017_2018'!$B1</f>
        <v>DEELG_1_0</v>
      </c>
      <c r="J1" s="1" t="str">
        <f>'2018_2019'!$B1</f>
        <v>DEELG_1_0</v>
      </c>
      <c r="K1" s="8" t="str">
        <f>'2019_2020'!$B1</f>
        <v>DEELG_1_0</v>
      </c>
      <c r="L1" s="1"/>
      <c r="M1" s="1"/>
    </row>
    <row r="2" spans="1:13" x14ac:dyDescent="0.2">
      <c r="A2" s="2" t="s">
        <v>23</v>
      </c>
      <c r="B2" s="8">
        <f>'2010_2011'!$B2</f>
        <v>31112</v>
      </c>
      <c r="C2" s="1">
        <f>'2011_2012'!$B2</f>
        <v>14930</v>
      </c>
      <c r="D2" s="1">
        <f>'2012_2013'!$B2</f>
        <v>367</v>
      </c>
      <c r="E2" s="1">
        <f>'2013_2014'!$B2</f>
        <v>1633</v>
      </c>
      <c r="F2" s="1">
        <f>'2014_2015'!$B2</f>
        <v>2603</v>
      </c>
      <c r="G2" s="1">
        <f>'2015_2016'!$B2</f>
        <v>1942</v>
      </c>
      <c r="H2" s="1">
        <f>'2016_2017'!$B2</f>
        <v>1</v>
      </c>
      <c r="I2" s="1">
        <f>'2017_2018'!$B2</f>
        <v>1372</v>
      </c>
      <c r="J2" s="1">
        <f>'2018_2019'!$B2</f>
        <v>1456</v>
      </c>
      <c r="K2" s="8">
        <f>'2019_2020'!$B2</f>
        <v>1173</v>
      </c>
      <c r="L2" s="1"/>
      <c r="M2" s="1"/>
    </row>
    <row r="3" spans="1:13" x14ac:dyDescent="0.2">
      <c r="A3" s="2" t="s">
        <v>16</v>
      </c>
      <c r="B3" s="8">
        <f>'2010_2011'!$B3</f>
        <v>31856</v>
      </c>
      <c r="C3" s="1">
        <f>'2011_2012'!$B3</f>
        <v>7555</v>
      </c>
      <c r="D3" s="1">
        <f>'2012_2013'!$B3</f>
        <v>511</v>
      </c>
      <c r="E3" s="1">
        <f>'2013_2014'!$B3</f>
        <v>1768</v>
      </c>
      <c r="F3" s="1">
        <f>'2014_2015'!$B3</f>
        <v>1559</v>
      </c>
      <c r="G3" s="1">
        <f>'2015_2016'!$B3</f>
        <v>3476</v>
      </c>
      <c r="H3" s="1">
        <f>'2016_2017'!$B3</f>
        <v>14</v>
      </c>
      <c r="I3" s="1">
        <f>'2017_2018'!$B3</f>
        <v>2856</v>
      </c>
      <c r="J3" s="1">
        <f>'2018_2019'!$B3</f>
        <v>1785</v>
      </c>
      <c r="K3" s="8">
        <f>'2019_2020'!$B3</f>
        <v>1182</v>
      </c>
      <c r="L3" s="1"/>
      <c r="M3" s="1"/>
    </row>
    <row r="4" spans="1:13" x14ac:dyDescent="0.2">
      <c r="A4" s="2" t="s">
        <v>17</v>
      </c>
      <c r="B4" s="8">
        <f>'2010_2011'!$B4</f>
        <v>14130</v>
      </c>
      <c r="C4" s="1">
        <f>'2011_2012'!$B4</f>
        <v>6268</v>
      </c>
      <c r="D4" s="1">
        <f>'2012_2013'!$B4</f>
        <v>1239</v>
      </c>
      <c r="E4" s="1">
        <f>'2013_2014'!$B4</f>
        <v>2984</v>
      </c>
      <c r="F4" s="1">
        <f>'2014_2015'!$B4</f>
        <v>2212</v>
      </c>
      <c r="G4" s="1">
        <f>'2015_2016'!$B4</f>
        <v>6699</v>
      </c>
      <c r="H4" s="1">
        <f>'2016_2017'!$B4</f>
        <v>694</v>
      </c>
      <c r="I4" s="1">
        <f>'2017_2018'!$B4</f>
        <v>4588</v>
      </c>
      <c r="J4" s="1">
        <f>'2018_2019'!$B4</f>
        <v>4644</v>
      </c>
      <c r="K4" s="8">
        <f>'2019_2020'!$B4</f>
        <v>3625</v>
      </c>
      <c r="L4" s="1"/>
      <c r="M4" s="1"/>
    </row>
    <row r="5" spans="1:13" x14ac:dyDescent="0.2">
      <c r="A5" s="2" t="s">
        <v>18</v>
      </c>
      <c r="B5" s="8">
        <f>'2010_2011'!$B5</f>
        <v>13637</v>
      </c>
      <c r="C5" s="1">
        <f>'2011_2012'!$B5</f>
        <v>6716</v>
      </c>
      <c r="D5" s="1">
        <f>'2012_2013'!$B5</f>
        <v>3580</v>
      </c>
      <c r="E5" s="1">
        <f>'2013_2014'!$B5</f>
        <v>6497</v>
      </c>
      <c r="F5" s="1">
        <f>'2014_2015'!$B5</f>
        <v>3355</v>
      </c>
      <c r="G5" s="1">
        <f>'2015_2016'!$B5</f>
        <v>10974</v>
      </c>
      <c r="H5" s="1">
        <f>'2016_2017'!$B5</f>
        <v>4497</v>
      </c>
      <c r="I5" s="1">
        <f>'2017_2018'!$B5</f>
        <v>9524</v>
      </c>
      <c r="J5" s="1">
        <f>'2018_2019'!$B5</f>
        <v>10555</v>
      </c>
      <c r="K5" s="8">
        <f>'2019_2020'!$B5</f>
        <v>6555</v>
      </c>
      <c r="L5" s="1"/>
      <c r="M5" s="1"/>
    </row>
    <row r="6" spans="1:13" x14ac:dyDescent="0.2">
      <c r="A6" s="2" t="s">
        <v>24</v>
      </c>
      <c r="B6" s="8">
        <f>'2010_2011'!$B6</f>
        <v>16114</v>
      </c>
      <c r="C6" s="1">
        <f>'2011_2012'!$B6</f>
        <v>7304</v>
      </c>
      <c r="D6" s="1">
        <f>'2012_2013'!$B6</f>
        <v>5236</v>
      </c>
      <c r="E6" s="1">
        <f>'2013_2014'!$B6</f>
        <v>8628</v>
      </c>
      <c r="F6" s="1">
        <f>'2014_2015'!$B6</f>
        <v>5993</v>
      </c>
      <c r="G6" s="1">
        <f>'2015_2016'!$B6</f>
        <v>12856</v>
      </c>
      <c r="H6" s="1">
        <f>'2016_2017'!$B6</f>
        <v>5763</v>
      </c>
      <c r="I6" s="1">
        <f>'2017_2018'!$B6</f>
        <v>6882</v>
      </c>
      <c r="J6" s="1">
        <f>'2018_2019'!$B6</f>
        <v>8984</v>
      </c>
      <c r="K6" s="8">
        <f>'2019_2020'!$B6</f>
        <v>12061</v>
      </c>
      <c r="L6" s="1"/>
      <c r="M6" s="1"/>
    </row>
    <row r="7" spans="1:13" x14ac:dyDescent="0.2">
      <c r="A7" s="2" t="s">
        <v>25</v>
      </c>
      <c r="B7" s="8">
        <f>'2010_2011'!$B7</f>
        <v>20741</v>
      </c>
      <c r="C7" s="1">
        <f>'2011_2012'!$B7</f>
        <v>3101</v>
      </c>
      <c r="D7" s="1">
        <f>'2012_2013'!$B7</f>
        <v>4760</v>
      </c>
      <c r="E7" s="1">
        <f>'2013_2014'!$B7</f>
        <v>4096</v>
      </c>
      <c r="F7" s="1">
        <f>'2014_2015'!$B7</f>
        <v>4149</v>
      </c>
      <c r="G7" s="1">
        <f>'2015_2016'!$B7</f>
        <v>8146</v>
      </c>
      <c r="H7" s="1">
        <f>'2016_2017'!$B7</f>
        <v>5658</v>
      </c>
      <c r="I7" s="1">
        <f>'2017_2018'!$B7</f>
        <v>4926</v>
      </c>
      <c r="J7" s="1">
        <f>'2018_2019'!$B7</f>
        <v>6345</v>
      </c>
      <c r="K7" s="8">
        <f>'2019_2020'!$B7</f>
        <v>12505</v>
      </c>
      <c r="L7" s="1"/>
      <c r="M7" s="1"/>
    </row>
    <row r="8" spans="1:13" x14ac:dyDescent="0.2">
      <c r="A8" s="2" t="s">
        <v>19</v>
      </c>
      <c r="B8" s="8">
        <f>'2010_2011'!$B8</f>
        <v>14524</v>
      </c>
      <c r="C8" s="1">
        <f>'2011_2012'!$B8</f>
        <v>2152</v>
      </c>
      <c r="D8" s="1">
        <f>'2012_2013'!$B8</f>
        <v>6331</v>
      </c>
      <c r="E8" s="1">
        <f>'2013_2014'!$B8</f>
        <v>2763</v>
      </c>
      <c r="F8" s="1">
        <f>'2014_2015'!$B8</f>
        <v>3026</v>
      </c>
      <c r="G8" s="1">
        <f>'2015_2016'!$B8</f>
        <v>6301</v>
      </c>
      <c r="H8" s="1">
        <f>'2016_2017'!$B8</f>
        <v>8299</v>
      </c>
      <c r="I8" s="1">
        <f>'2017_2018'!$B8</f>
        <v>3796</v>
      </c>
      <c r="J8" s="1">
        <f>'2018_2019'!$B8</f>
        <v>8639</v>
      </c>
      <c r="K8" s="8">
        <f>'2019_2020'!$B8</f>
        <v>10184</v>
      </c>
      <c r="L8" s="1"/>
      <c r="M8" s="1"/>
    </row>
    <row r="9" spans="1:13" x14ac:dyDescent="0.2">
      <c r="A9" s="2" t="s">
        <v>26</v>
      </c>
      <c r="B9" s="8">
        <f>'2010_2011'!$B9</f>
        <v>8905</v>
      </c>
      <c r="C9" s="1">
        <f>'2011_2012'!$B9</f>
        <v>2044</v>
      </c>
      <c r="D9" s="1">
        <f>'2012_2013'!$B9</f>
        <v>5858</v>
      </c>
      <c r="E9" s="1">
        <f>'2013_2014'!$B9</f>
        <v>2835</v>
      </c>
      <c r="F9" s="1">
        <f>'2014_2015'!$B9</f>
        <v>2828</v>
      </c>
      <c r="G9" s="1">
        <f>'2015_2016'!$B9</f>
        <v>5502</v>
      </c>
      <c r="H9" s="1">
        <f>'2016_2017'!$B9</f>
        <v>10056</v>
      </c>
      <c r="I9" s="1">
        <f>'2017_2018'!$B9</f>
        <v>5149</v>
      </c>
      <c r="J9" s="1">
        <f>'2018_2019'!$B9</f>
        <v>10787</v>
      </c>
      <c r="K9" s="8">
        <f>'2019_2020'!$B9</f>
        <v>6409</v>
      </c>
      <c r="L9" s="1"/>
      <c r="M9" s="1"/>
    </row>
    <row r="10" spans="1:13" x14ac:dyDescent="0.2">
      <c r="A10" s="2" t="s">
        <v>27</v>
      </c>
      <c r="B10" s="8">
        <f>'2010_2011'!$B10</f>
        <v>10136</v>
      </c>
      <c r="C10" s="1">
        <f>'2011_2012'!$B10</f>
        <v>2820</v>
      </c>
      <c r="D10" s="1">
        <f>'2012_2013'!$B10</f>
        <v>7989</v>
      </c>
      <c r="E10" s="1">
        <f>'2013_2014'!$B10</f>
        <v>6582</v>
      </c>
      <c r="F10" s="1">
        <f>'2014_2015'!$B10</f>
        <v>9702</v>
      </c>
      <c r="G10" s="1">
        <f>'2015_2016'!$B10</f>
        <v>12587</v>
      </c>
      <c r="H10" s="1">
        <f>'2016_2017'!$B10</f>
        <v>18096</v>
      </c>
      <c r="I10" s="1">
        <f>'2017_2018'!$B10</f>
        <v>10466</v>
      </c>
      <c r="J10" s="1">
        <f>'2018_2019'!$B10</f>
        <v>13931</v>
      </c>
      <c r="K10" s="8">
        <f>'2019_2020'!$B10</f>
        <v>12255</v>
      </c>
      <c r="L10" s="1"/>
      <c r="M10" s="1"/>
    </row>
    <row r="11" spans="1:13" x14ac:dyDescent="0.2">
      <c r="A11" s="2" t="s">
        <v>20</v>
      </c>
      <c r="B11" s="8">
        <f>'2010_2011'!$B11</f>
        <v>11315</v>
      </c>
      <c r="C11" s="1">
        <f>'2011_2012'!$B11</f>
        <v>2158</v>
      </c>
      <c r="D11" s="1">
        <f>'2012_2013'!$B11</f>
        <v>9281</v>
      </c>
      <c r="E11" s="1">
        <f>'2013_2014'!$B11</f>
        <v>8279</v>
      </c>
      <c r="F11" s="1">
        <f>'2014_2015'!$B11</f>
        <v>18883</v>
      </c>
      <c r="G11" s="1">
        <f>'2015_2016'!$B11</f>
        <v>13481</v>
      </c>
      <c r="H11" s="1">
        <f>'2016_2017'!$B11</f>
        <v>19636</v>
      </c>
      <c r="I11" s="1">
        <f>'2017_2018'!$B11</f>
        <v>13224</v>
      </c>
      <c r="J11" s="1">
        <f>'2018_2019'!$B11</f>
        <v>10059</v>
      </c>
      <c r="K11" s="8">
        <f>'2019_2020'!$B11</f>
        <v>12909</v>
      </c>
      <c r="L11" s="1"/>
      <c r="M11" s="1"/>
    </row>
    <row r="12" spans="1:13" x14ac:dyDescent="0.2">
      <c r="A12" s="2" t="s">
        <v>21</v>
      </c>
      <c r="B12" s="8">
        <f>'2010_2011'!$B12</f>
        <v>4181</v>
      </c>
      <c r="C12" s="1">
        <f>'2011_2012'!$B12</f>
        <v>1167</v>
      </c>
      <c r="D12" s="1">
        <f>'2012_2013'!$B12</f>
        <v>4983</v>
      </c>
      <c r="E12" s="1">
        <f>'2013_2014'!$B12</f>
        <v>7081</v>
      </c>
      <c r="F12" s="1">
        <f>'2014_2015'!$B12</f>
        <v>13792</v>
      </c>
      <c r="G12" s="1">
        <f>'2015_2016'!$B12</f>
        <v>4412</v>
      </c>
      <c r="H12" s="1">
        <f>'2016_2017'!$B12</f>
        <v>10811</v>
      </c>
      <c r="I12" s="1">
        <f>'2017_2018'!$B12</f>
        <v>12718</v>
      </c>
      <c r="J12" s="1">
        <f>'2018_2019'!$B12</f>
        <v>5088</v>
      </c>
      <c r="K12" s="8">
        <f>'2019_2020'!$B12</f>
        <v>10819</v>
      </c>
      <c r="L12" s="1"/>
      <c r="M12" s="1"/>
    </row>
    <row r="13" spans="1:13" x14ac:dyDescent="0.2">
      <c r="A13" s="2" t="s">
        <v>22</v>
      </c>
      <c r="B13" s="8">
        <f>'2010_2011'!$B13</f>
        <v>3626</v>
      </c>
      <c r="C13" s="1">
        <f>'2011_2012'!$B13</f>
        <v>805</v>
      </c>
      <c r="D13" s="1">
        <f>'2012_2013'!$B13</f>
        <v>3949</v>
      </c>
      <c r="E13" s="1">
        <f>'2013_2014'!$B13</f>
        <v>5887</v>
      </c>
      <c r="F13" s="1">
        <f>'2014_2015'!$B13</f>
        <v>9130</v>
      </c>
      <c r="G13" s="1">
        <f>'2015_2016'!$B13</f>
        <v>3279</v>
      </c>
      <c r="H13" s="1">
        <f>'2016_2017'!$B13</f>
        <v>4161</v>
      </c>
      <c r="I13" s="1">
        <f>'2017_2018'!$B13</f>
        <v>8013</v>
      </c>
      <c r="J13" s="1">
        <f>'2018_2019'!$B13</f>
        <v>2713</v>
      </c>
      <c r="K13" s="8">
        <f>'2019_2020'!$B13</f>
        <v>6982</v>
      </c>
      <c r="L13" s="1"/>
      <c r="M13" s="1"/>
    </row>
    <row r="14" spans="1:13" x14ac:dyDescent="0.2">
      <c r="A14" s="2" t="s">
        <v>28</v>
      </c>
      <c r="B14" s="8">
        <f>'2010_2011'!$B14</f>
        <v>42030</v>
      </c>
      <c r="C14" s="1">
        <f>'2011_2012'!$B14</f>
        <v>703</v>
      </c>
      <c r="D14" s="1">
        <f>'2012_2013'!$B14</f>
        <v>3015</v>
      </c>
      <c r="E14" s="1">
        <f>'2013_2014'!$B14</f>
        <v>2046</v>
      </c>
      <c r="F14" s="1">
        <f>'2014_2015'!$B14</f>
        <v>3712</v>
      </c>
      <c r="G14" s="1">
        <f>'2015_2016'!$B14</f>
        <v>734</v>
      </c>
      <c r="H14" s="1">
        <f>'2016_2017'!$B14</f>
        <v>3431</v>
      </c>
      <c r="I14" s="1">
        <f>'2017_2018'!$B14</f>
        <v>6261</v>
      </c>
      <c r="J14" s="1">
        <f>'2018_2019'!$B14</f>
        <v>4315</v>
      </c>
      <c r="K14" s="8">
        <f>'2019_2020'!$B14</f>
        <v>2312</v>
      </c>
      <c r="L14" s="1"/>
      <c r="M14" s="1"/>
    </row>
    <row r="15" spans="1:13" x14ac:dyDescent="0.2">
      <c r="A15" s="1" t="s">
        <v>57</v>
      </c>
      <c r="B15" s="8">
        <f>SUM(B2:B14)</f>
        <v>222307</v>
      </c>
      <c r="C15" s="1">
        <f>SUM(C2:C14)</f>
        <v>57723</v>
      </c>
      <c r="D15" s="1">
        <f t="shared" ref="D15:K15" si="0">SUM(D2:D14)</f>
        <v>57099</v>
      </c>
      <c r="E15" s="1">
        <f t="shared" si="0"/>
        <v>61079</v>
      </c>
      <c r="F15" s="1">
        <f t="shared" si="0"/>
        <v>80944</v>
      </c>
      <c r="G15" s="1">
        <f t="shared" si="0"/>
        <v>90389</v>
      </c>
      <c r="H15" s="1">
        <f t="shared" si="0"/>
        <v>91117</v>
      </c>
      <c r="I15" s="1">
        <f t="shared" si="0"/>
        <v>89775</v>
      </c>
      <c r="J15" s="1">
        <f t="shared" si="0"/>
        <v>89301</v>
      </c>
      <c r="K15" s="8">
        <f t="shared" si="0"/>
        <v>98971</v>
      </c>
    </row>
    <row r="16" spans="1:13" x14ac:dyDescent="0.2">
      <c r="A16" s="8" t="s">
        <v>65</v>
      </c>
      <c r="B16" s="8"/>
      <c r="C16" t="s">
        <v>42</v>
      </c>
    </row>
    <row r="17" spans="1:13" x14ac:dyDescent="0.2">
      <c r="B17" s="7" t="s">
        <v>87</v>
      </c>
      <c r="C17" t="s">
        <v>43</v>
      </c>
      <c r="D17" t="s">
        <v>44</v>
      </c>
      <c r="E17" t="s">
        <v>45</v>
      </c>
      <c r="F17" t="s">
        <v>46</v>
      </c>
      <c r="G17" t="s">
        <v>47</v>
      </c>
      <c r="H17" t="s">
        <v>48</v>
      </c>
      <c r="I17" t="s">
        <v>49</v>
      </c>
      <c r="J17" t="s">
        <v>50</v>
      </c>
      <c r="K17" t="s">
        <v>51</v>
      </c>
    </row>
    <row r="18" spans="1:13" x14ac:dyDescent="0.2">
      <c r="A18" s="2" t="s">
        <v>23</v>
      </c>
      <c r="B18" s="3">
        <f>B2/10000</f>
        <v>3.1112000000000002</v>
      </c>
      <c r="C18" s="3">
        <f>C2*4/10000</f>
        <v>5.9720000000000004</v>
      </c>
      <c r="D18" s="3">
        <f>D2*4/10000</f>
        <v>0.14680000000000001</v>
      </c>
      <c r="E18" s="3">
        <f>E2*4/10000</f>
        <v>0.6532</v>
      </c>
      <c r="F18" s="3">
        <f>F2*4/10000</f>
        <v>1.0411999999999999</v>
      </c>
      <c r="G18" s="3">
        <f t="shared" ref="G18:K18" si="1">G2*4/10000</f>
        <v>0.77680000000000005</v>
      </c>
      <c r="H18" s="3">
        <f t="shared" si="1"/>
        <v>4.0000000000000002E-4</v>
      </c>
      <c r="I18" s="3">
        <f t="shared" si="1"/>
        <v>0.54879999999999995</v>
      </c>
      <c r="J18" s="3">
        <f t="shared" si="1"/>
        <v>0.58240000000000003</v>
      </c>
      <c r="K18" s="3">
        <f t="shared" si="1"/>
        <v>0.46920000000000001</v>
      </c>
    </row>
    <row r="19" spans="1:13" x14ac:dyDescent="0.2">
      <c r="A19" s="2" t="s">
        <v>16</v>
      </c>
      <c r="B19" s="3">
        <f t="shared" ref="B19:B30" si="2">B3/10000</f>
        <v>3.1856</v>
      </c>
      <c r="C19" s="3">
        <f t="shared" ref="C19:K19" si="3">C3*4/10000</f>
        <v>3.0219999999999998</v>
      </c>
      <c r="D19" s="3">
        <f t="shared" si="3"/>
        <v>0.2044</v>
      </c>
      <c r="E19" s="3">
        <f t="shared" si="3"/>
        <v>0.70720000000000005</v>
      </c>
      <c r="F19" s="3">
        <f t="shared" si="3"/>
        <v>0.62360000000000004</v>
      </c>
      <c r="G19" s="3">
        <f t="shared" si="3"/>
        <v>1.3904000000000001</v>
      </c>
      <c r="H19" s="3">
        <f t="shared" si="3"/>
        <v>5.5999999999999999E-3</v>
      </c>
      <c r="I19" s="3">
        <f t="shared" si="3"/>
        <v>1.1424000000000001</v>
      </c>
      <c r="J19" s="3">
        <f t="shared" si="3"/>
        <v>0.71399999999999997</v>
      </c>
      <c r="K19" s="3">
        <f t="shared" si="3"/>
        <v>0.4728</v>
      </c>
    </row>
    <row r="20" spans="1:13" x14ac:dyDescent="0.2">
      <c r="A20" s="2" t="s">
        <v>17</v>
      </c>
      <c r="B20" s="3">
        <f t="shared" si="2"/>
        <v>1.413</v>
      </c>
      <c r="C20" s="3">
        <f t="shared" ref="C20:K20" si="4">C4*4/10000</f>
        <v>2.5072000000000001</v>
      </c>
      <c r="D20" s="3">
        <f t="shared" si="4"/>
        <v>0.49559999999999998</v>
      </c>
      <c r="E20" s="3">
        <f t="shared" si="4"/>
        <v>1.1936</v>
      </c>
      <c r="F20" s="3">
        <f t="shared" si="4"/>
        <v>0.88480000000000003</v>
      </c>
      <c r="G20" s="3">
        <f t="shared" si="4"/>
        <v>2.6796000000000002</v>
      </c>
      <c r="H20" s="3">
        <f t="shared" si="4"/>
        <v>0.27760000000000001</v>
      </c>
      <c r="I20" s="3">
        <f t="shared" si="4"/>
        <v>1.8351999999999999</v>
      </c>
      <c r="J20" s="3">
        <f t="shared" si="4"/>
        <v>1.8575999999999999</v>
      </c>
      <c r="K20" s="3">
        <f t="shared" si="4"/>
        <v>1.45</v>
      </c>
    </row>
    <row r="21" spans="1:13" x14ac:dyDescent="0.2">
      <c r="A21" s="2" t="s">
        <v>18</v>
      </c>
      <c r="B21" s="3">
        <f t="shared" si="2"/>
        <v>1.3636999999999999</v>
      </c>
      <c r="C21" s="3">
        <f t="shared" ref="C21:K21" si="5">C5*4/10000</f>
        <v>2.6863999999999999</v>
      </c>
      <c r="D21" s="3">
        <f t="shared" si="5"/>
        <v>1.4319999999999999</v>
      </c>
      <c r="E21" s="3">
        <f t="shared" si="5"/>
        <v>2.5988000000000002</v>
      </c>
      <c r="F21" s="3">
        <f t="shared" si="5"/>
        <v>1.3420000000000001</v>
      </c>
      <c r="G21" s="3">
        <f t="shared" si="5"/>
        <v>4.3895999999999997</v>
      </c>
      <c r="H21" s="3">
        <f t="shared" si="5"/>
        <v>1.7988</v>
      </c>
      <c r="I21" s="3">
        <f t="shared" si="5"/>
        <v>3.8096000000000001</v>
      </c>
      <c r="J21" s="3">
        <f t="shared" si="5"/>
        <v>4.2220000000000004</v>
      </c>
      <c r="K21" s="3">
        <f t="shared" si="5"/>
        <v>2.6219999999999999</v>
      </c>
    </row>
    <row r="22" spans="1:13" x14ac:dyDescent="0.2">
      <c r="A22" s="2" t="s">
        <v>24</v>
      </c>
      <c r="B22" s="3">
        <f t="shared" si="2"/>
        <v>1.6113999999999999</v>
      </c>
      <c r="C22" s="3">
        <f t="shared" ref="C22:K22" si="6">C6*4/10000</f>
        <v>2.9216000000000002</v>
      </c>
      <c r="D22" s="3">
        <f t="shared" si="6"/>
        <v>2.0943999999999998</v>
      </c>
      <c r="E22" s="3">
        <f t="shared" si="6"/>
        <v>3.4512</v>
      </c>
      <c r="F22" s="3">
        <f t="shared" si="6"/>
        <v>2.3972000000000002</v>
      </c>
      <c r="G22" s="3">
        <f t="shared" si="6"/>
        <v>5.1424000000000003</v>
      </c>
      <c r="H22" s="3">
        <f t="shared" si="6"/>
        <v>2.3052000000000001</v>
      </c>
      <c r="I22" s="3">
        <f t="shared" si="6"/>
        <v>2.7528000000000001</v>
      </c>
      <c r="J22" s="3">
        <f t="shared" si="6"/>
        <v>3.5935999999999999</v>
      </c>
      <c r="K22" s="3">
        <f t="shared" si="6"/>
        <v>4.8243999999999998</v>
      </c>
    </row>
    <row r="23" spans="1:13" x14ac:dyDescent="0.2">
      <c r="A23" s="2" t="s">
        <v>25</v>
      </c>
      <c r="B23" s="3">
        <f t="shared" si="2"/>
        <v>2.0741000000000001</v>
      </c>
      <c r="C23" s="3">
        <f t="shared" ref="C23:K23" si="7">C7*4/10000</f>
        <v>1.2403999999999999</v>
      </c>
      <c r="D23" s="3">
        <f t="shared" si="7"/>
        <v>1.9039999999999999</v>
      </c>
      <c r="E23" s="3">
        <f t="shared" si="7"/>
        <v>1.6384000000000001</v>
      </c>
      <c r="F23" s="3">
        <f t="shared" si="7"/>
        <v>1.6596</v>
      </c>
      <c r="G23" s="3">
        <f t="shared" si="7"/>
        <v>3.2584</v>
      </c>
      <c r="H23" s="3">
        <f t="shared" si="7"/>
        <v>2.2631999999999999</v>
      </c>
      <c r="I23" s="3">
        <f t="shared" si="7"/>
        <v>1.9703999999999999</v>
      </c>
      <c r="J23" s="3">
        <f t="shared" si="7"/>
        <v>2.5379999999999998</v>
      </c>
      <c r="K23" s="3">
        <f t="shared" si="7"/>
        <v>5.0019999999999998</v>
      </c>
    </row>
    <row r="24" spans="1:13" x14ac:dyDescent="0.2">
      <c r="A24" s="2" t="s">
        <v>19</v>
      </c>
      <c r="B24" s="3">
        <f t="shared" si="2"/>
        <v>1.4523999999999999</v>
      </c>
      <c r="C24" s="3">
        <f t="shared" ref="C24:K24" si="8">C8*4/10000</f>
        <v>0.86080000000000001</v>
      </c>
      <c r="D24" s="3">
        <f t="shared" si="8"/>
        <v>2.5324</v>
      </c>
      <c r="E24" s="3">
        <f t="shared" si="8"/>
        <v>1.1052</v>
      </c>
      <c r="F24" s="3">
        <f t="shared" si="8"/>
        <v>1.2103999999999999</v>
      </c>
      <c r="G24" s="3">
        <f t="shared" si="8"/>
        <v>2.5204</v>
      </c>
      <c r="H24" s="3">
        <f t="shared" si="8"/>
        <v>3.3195999999999999</v>
      </c>
      <c r="I24" s="3">
        <f t="shared" si="8"/>
        <v>1.5184</v>
      </c>
      <c r="J24" s="3">
        <f t="shared" si="8"/>
        <v>3.4556</v>
      </c>
      <c r="K24" s="3">
        <f t="shared" si="8"/>
        <v>4.0735999999999999</v>
      </c>
    </row>
    <row r="25" spans="1:13" x14ac:dyDescent="0.2">
      <c r="A25" s="2" t="s">
        <v>26</v>
      </c>
      <c r="B25" s="3">
        <f t="shared" si="2"/>
        <v>0.89049999999999996</v>
      </c>
      <c r="C25" s="3">
        <f t="shared" ref="C25:K25" si="9">C9*4/10000</f>
        <v>0.81759999999999999</v>
      </c>
      <c r="D25" s="3">
        <f t="shared" si="9"/>
        <v>2.3431999999999999</v>
      </c>
      <c r="E25" s="3">
        <f t="shared" si="9"/>
        <v>1.1339999999999999</v>
      </c>
      <c r="F25" s="3">
        <f t="shared" si="9"/>
        <v>1.1312</v>
      </c>
      <c r="G25" s="3">
        <f t="shared" si="9"/>
        <v>2.2008000000000001</v>
      </c>
      <c r="H25" s="3">
        <f t="shared" si="9"/>
        <v>4.0224000000000002</v>
      </c>
      <c r="I25" s="3">
        <f t="shared" si="9"/>
        <v>2.0596000000000001</v>
      </c>
      <c r="J25" s="3">
        <f t="shared" si="9"/>
        <v>4.3148</v>
      </c>
      <c r="K25" s="3">
        <f t="shared" si="9"/>
        <v>2.5636000000000001</v>
      </c>
    </row>
    <row r="26" spans="1:13" x14ac:dyDescent="0.2">
      <c r="A26" s="2" t="s">
        <v>27</v>
      </c>
      <c r="B26" s="3">
        <f t="shared" si="2"/>
        <v>1.0136000000000001</v>
      </c>
      <c r="C26" s="3">
        <f t="shared" ref="C26:K26" si="10">C10*4/10000</f>
        <v>1.1279999999999999</v>
      </c>
      <c r="D26" s="3">
        <f t="shared" si="10"/>
        <v>3.1956000000000002</v>
      </c>
      <c r="E26" s="3">
        <f t="shared" si="10"/>
        <v>2.6328</v>
      </c>
      <c r="F26" s="3">
        <f t="shared" si="10"/>
        <v>3.8807999999999998</v>
      </c>
      <c r="G26" s="3">
        <f t="shared" si="10"/>
        <v>5.0347999999999997</v>
      </c>
      <c r="H26" s="3">
        <f t="shared" si="10"/>
        <v>7.2384000000000004</v>
      </c>
      <c r="I26" s="3">
        <f t="shared" si="10"/>
        <v>4.1863999999999999</v>
      </c>
      <c r="J26" s="3">
        <f t="shared" si="10"/>
        <v>5.5724</v>
      </c>
      <c r="K26" s="3">
        <f t="shared" si="10"/>
        <v>4.9020000000000001</v>
      </c>
    </row>
    <row r="27" spans="1:13" x14ac:dyDescent="0.2">
      <c r="A27" s="2" t="s">
        <v>20</v>
      </c>
      <c r="B27" s="3">
        <f t="shared" si="2"/>
        <v>1.1315</v>
      </c>
      <c r="C27" s="3">
        <f t="shared" ref="C27:K27" si="11">C11*4/10000</f>
        <v>0.86319999999999997</v>
      </c>
      <c r="D27" s="3">
        <f t="shared" si="11"/>
        <v>3.7124000000000001</v>
      </c>
      <c r="E27" s="3">
        <f t="shared" si="11"/>
        <v>3.3115999999999999</v>
      </c>
      <c r="F27" s="3">
        <f t="shared" si="11"/>
        <v>7.5532000000000004</v>
      </c>
      <c r="G27" s="3">
        <f t="shared" si="11"/>
        <v>5.3924000000000003</v>
      </c>
      <c r="H27" s="3">
        <f t="shared" si="11"/>
        <v>7.8544</v>
      </c>
      <c r="I27" s="3">
        <f t="shared" si="11"/>
        <v>5.2896000000000001</v>
      </c>
      <c r="J27" s="3">
        <f t="shared" si="11"/>
        <v>4.0236000000000001</v>
      </c>
      <c r="K27" s="3">
        <f t="shared" si="11"/>
        <v>5.1635999999999997</v>
      </c>
    </row>
    <row r="28" spans="1:13" x14ac:dyDescent="0.2">
      <c r="A28" s="2" t="s">
        <v>21</v>
      </c>
      <c r="B28" s="3">
        <f t="shared" si="2"/>
        <v>0.41810000000000003</v>
      </c>
      <c r="C28" s="3">
        <f t="shared" ref="C28:K28" si="12">C12*4/10000</f>
        <v>0.46679999999999999</v>
      </c>
      <c r="D28" s="3">
        <f t="shared" si="12"/>
        <v>1.9932000000000001</v>
      </c>
      <c r="E28" s="3">
        <f t="shared" si="12"/>
        <v>2.8323999999999998</v>
      </c>
      <c r="F28" s="3">
        <f t="shared" si="12"/>
        <v>5.5167999999999999</v>
      </c>
      <c r="G28" s="3">
        <f t="shared" si="12"/>
        <v>1.7647999999999999</v>
      </c>
      <c r="H28" s="3">
        <f t="shared" si="12"/>
        <v>4.3243999999999998</v>
      </c>
      <c r="I28" s="3">
        <f t="shared" si="12"/>
        <v>5.0872000000000002</v>
      </c>
      <c r="J28" s="3">
        <f t="shared" si="12"/>
        <v>2.0352000000000001</v>
      </c>
      <c r="K28" s="3">
        <f t="shared" si="12"/>
        <v>4.3276000000000003</v>
      </c>
    </row>
    <row r="29" spans="1:13" x14ac:dyDescent="0.2">
      <c r="A29" s="2" t="s">
        <v>22</v>
      </c>
      <c r="B29" s="3">
        <f t="shared" si="2"/>
        <v>0.36259999999999998</v>
      </c>
      <c r="C29" s="3">
        <f t="shared" ref="C29:K29" si="13">C13*4/10000</f>
        <v>0.32200000000000001</v>
      </c>
      <c r="D29" s="3">
        <f t="shared" si="13"/>
        <v>1.5795999999999999</v>
      </c>
      <c r="E29" s="3">
        <f t="shared" si="13"/>
        <v>2.3548</v>
      </c>
      <c r="F29" s="3">
        <f t="shared" si="13"/>
        <v>3.6520000000000001</v>
      </c>
      <c r="G29" s="3">
        <f t="shared" si="13"/>
        <v>1.3116000000000001</v>
      </c>
      <c r="H29" s="3">
        <f t="shared" si="13"/>
        <v>1.6644000000000001</v>
      </c>
      <c r="I29" s="3">
        <f t="shared" si="13"/>
        <v>3.2052</v>
      </c>
      <c r="J29" s="3">
        <f t="shared" si="13"/>
        <v>1.0851999999999999</v>
      </c>
      <c r="K29" s="3">
        <f t="shared" si="13"/>
        <v>2.7928000000000002</v>
      </c>
    </row>
    <row r="30" spans="1:13" x14ac:dyDescent="0.2">
      <c r="A30" s="2" t="s">
        <v>28</v>
      </c>
      <c r="B30" s="3">
        <f t="shared" si="2"/>
        <v>4.2030000000000003</v>
      </c>
      <c r="C30" s="3">
        <f t="shared" ref="C30:K30" si="14">C14*4/10000</f>
        <v>0.28120000000000001</v>
      </c>
      <c r="D30" s="3">
        <f t="shared" si="14"/>
        <v>1.206</v>
      </c>
      <c r="E30" s="3">
        <f t="shared" si="14"/>
        <v>0.81840000000000002</v>
      </c>
      <c r="F30" s="3">
        <f t="shared" si="14"/>
        <v>1.4847999999999999</v>
      </c>
      <c r="G30" s="3">
        <f t="shared" si="14"/>
        <v>0.29360000000000003</v>
      </c>
      <c r="H30" s="3">
        <f t="shared" si="14"/>
        <v>1.3724000000000001</v>
      </c>
      <c r="I30" s="3">
        <f t="shared" si="14"/>
        <v>2.5044</v>
      </c>
      <c r="J30" s="3">
        <f t="shared" si="14"/>
        <v>1.726</v>
      </c>
      <c r="K30" s="3">
        <f t="shared" si="14"/>
        <v>0.92479999999999996</v>
      </c>
    </row>
    <row r="31" spans="1:13" x14ac:dyDescent="0.2">
      <c r="A31" s="8" t="s">
        <v>90</v>
      </c>
      <c r="B31" s="3">
        <f>zst_1011!H2</f>
        <v>0.18141569991000001</v>
      </c>
      <c r="C31" s="3">
        <f>zst_1112!H2</f>
        <v>-0.53157050657799998</v>
      </c>
      <c r="D31" s="3">
        <f>zst_1213!H2</f>
        <v>0.19458082640300001</v>
      </c>
      <c r="E31" s="3">
        <f>zst_1314!H2</f>
        <v>0.11313964891</v>
      </c>
      <c r="F31" s="3">
        <f>zst_1415!H2</f>
        <v>0.259166797921</v>
      </c>
      <c r="G31" s="3">
        <f>zst_1516!H2</f>
        <v>-2.58671965515E-2</v>
      </c>
      <c r="H31" s="3">
        <f>zst_1617!H2</f>
        <v>0.24212648550499999</v>
      </c>
      <c r="I31" s="3">
        <f>zst_1718!H2</f>
        <v>0.19781195704499999</v>
      </c>
      <c r="J31" s="3">
        <f>zst_1819!H2</f>
        <v>6.5592753966599998E-2</v>
      </c>
      <c r="K31" s="3">
        <f>zst_1920!H2</f>
        <v>0.129093359672</v>
      </c>
      <c r="L31" s="3">
        <f>AVERAGE(D31:K31)</f>
        <v>0.14695557910888751</v>
      </c>
      <c r="M31" t="s">
        <v>117</v>
      </c>
    </row>
    <row r="32" spans="1:13" x14ac:dyDescent="0.2">
      <c r="B32" s="8"/>
      <c r="C32" s="24"/>
      <c r="D32" s="24"/>
      <c r="E32" s="24"/>
      <c r="F32" s="24"/>
      <c r="G32" s="24"/>
      <c r="H32" s="24"/>
      <c r="I32" s="24"/>
      <c r="J32" s="24"/>
      <c r="K32" s="24"/>
      <c r="L32" s="3">
        <f>AVERAGE(D31:G31)</f>
        <v>0.13525501917062499</v>
      </c>
      <c r="M32" t="s">
        <v>118</v>
      </c>
    </row>
    <row r="33" spans="2:13" x14ac:dyDescent="0.2">
      <c r="B33" s="8"/>
      <c r="C33" s="8"/>
      <c r="D33" s="8"/>
      <c r="E33" s="8"/>
      <c r="F33" s="8"/>
      <c r="G33" s="8"/>
      <c r="H33" s="8"/>
      <c r="I33" s="8"/>
      <c r="J33" s="8"/>
      <c r="K33" s="8"/>
      <c r="L33" s="3">
        <f>AVERAGE(H31:K31)</f>
        <v>0.15865613904714998</v>
      </c>
      <c r="M33" t="s">
        <v>119</v>
      </c>
    </row>
    <row r="34" spans="2:13" x14ac:dyDescent="0.2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2:13" x14ac:dyDescent="0.2"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2:13" x14ac:dyDescent="0.2"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2:13" x14ac:dyDescent="0.2"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2:13" x14ac:dyDescent="0.2"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2:13" x14ac:dyDescent="0.2"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2:13" x14ac:dyDescent="0.2"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2:13" x14ac:dyDescent="0.2"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2:13" x14ac:dyDescent="0.2"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2:13" x14ac:dyDescent="0.2"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2:13" x14ac:dyDescent="0.2">
      <c r="B44" s="8"/>
      <c r="C44" s="8"/>
      <c r="D44" s="8"/>
      <c r="E44" s="8"/>
      <c r="F44" s="8"/>
      <c r="G44" s="8"/>
      <c r="H44" s="8"/>
      <c r="I44" s="8"/>
      <c r="J44" s="8"/>
      <c r="K44" s="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B32" sqref="B32"/>
    </sheetView>
  </sheetViews>
  <sheetFormatPr defaultRowHeight="12.75" x14ac:dyDescent="0.2"/>
  <cols>
    <col min="1" max="1" width="13.28515625" customWidth="1"/>
    <col min="2" max="2" width="13.28515625" style="7" customWidth="1"/>
  </cols>
  <sheetData>
    <row r="1" spans="1:13" x14ac:dyDescent="0.2">
      <c r="A1" s="1" t="s">
        <v>0</v>
      </c>
      <c r="B1" s="8" t="str">
        <f>'2010_2011'!$C1</f>
        <v>DEELG_1_1</v>
      </c>
      <c r="C1" s="1" t="str">
        <f>'2011_2012'!$C1</f>
        <v>DEELG_1_1</v>
      </c>
      <c r="D1" s="1" t="str">
        <f>'2012_2013'!$C1</f>
        <v>DEELG_1_1</v>
      </c>
      <c r="E1" s="1" t="str">
        <f>'2013_2014'!$C1</f>
        <v>DEELG_1_1</v>
      </c>
      <c r="F1" s="1" t="str">
        <f>'2014_2015'!$C1</f>
        <v>DEELG_1_1</v>
      </c>
      <c r="G1" s="1" t="str">
        <f>'2015_2016'!$C1</f>
        <v>DEELG_1_1</v>
      </c>
      <c r="H1" s="1" t="str">
        <f>'2016_2017'!$C1</f>
        <v>DEELG_1_1</v>
      </c>
      <c r="I1" s="1" t="str">
        <f>'2017_2018'!$C1</f>
        <v>DEELG_1_1</v>
      </c>
      <c r="J1" s="1" t="str">
        <f>'2018_2019'!$C1</f>
        <v>DEELG_1_1</v>
      </c>
      <c r="K1" s="8" t="str">
        <f>'2019_2020'!$C1</f>
        <v>DEELG_1_1</v>
      </c>
      <c r="L1" s="1"/>
      <c r="M1" s="1"/>
    </row>
    <row r="2" spans="1:13" x14ac:dyDescent="0.2">
      <c r="A2" s="2" t="s">
        <v>23</v>
      </c>
      <c r="B2" s="8">
        <f>'2010_2011'!$C2</f>
        <v>0</v>
      </c>
      <c r="C2" s="1">
        <f>'2011_2012'!$C2</f>
        <v>7563</v>
      </c>
      <c r="D2" s="1">
        <f>'2012_2013'!$C2</f>
        <v>10027</v>
      </c>
      <c r="E2" s="1">
        <f>'2013_2014'!$C2</f>
        <v>10985</v>
      </c>
      <c r="F2" s="1">
        <f>'2014_2015'!$C2</f>
        <v>6023</v>
      </c>
      <c r="G2" s="1">
        <f>'2015_2016'!$C2</f>
        <v>7071</v>
      </c>
      <c r="H2" s="1">
        <f>'2016_2017'!$C2</f>
        <v>1689</v>
      </c>
      <c r="I2" s="1">
        <f>'2017_2018'!$C2</f>
        <v>3269</v>
      </c>
      <c r="J2" s="1">
        <f>'2018_2019'!$C2</f>
        <v>2380</v>
      </c>
      <c r="K2" s="8">
        <f>'2019_2020'!$C2</f>
        <v>2901</v>
      </c>
      <c r="L2" s="1"/>
      <c r="M2" s="1"/>
    </row>
    <row r="3" spans="1:13" x14ac:dyDescent="0.2">
      <c r="A3" s="2" t="s">
        <v>16</v>
      </c>
      <c r="B3" s="8">
        <f>'2010_2011'!$C3</f>
        <v>0</v>
      </c>
      <c r="C3" s="1">
        <f>'2011_2012'!$C3</f>
        <v>1829</v>
      </c>
      <c r="D3" s="1">
        <f>'2012_2013'!$C3</f>
        <v>2834</v>
      </c>
      <c r="E3" s="1">
        <f>'2013_2014'!$C3</f>
        <v>1989</v>
      </c>
      <c r="F3" s="1">
        <f>'2014_2015'!$C3</f>
        <v>1344</v>
      </c>
      <c r="G3" s="1">
        <f>'2015_2016'!$C3</f>
        <v>8005</v>
      </c>
      <c r="H3" s="1">
        <f>'2016_2017'!$C3</f>
        <v>2192</v>
      </c>
      <c r="I3" s="1">
        <f>'2017_2018'!$C3</f>
        <v>2056</v>
      </c>
      <c r="J3" s="1">
        <f>'2018_2019'!$C3</f>
        <v>1027</v>
      </c>
      <c r="K3" s="8">
        <f>'2019_2020'!$C3</f>
        <v>908</v>
      </c>
      <c r="L3" s="1"/>
      <c r="M3" s="1"/>
    </row>
    <row r="4" spans="1:13" x14ac:dyDescent="0.2">
      <c r="A4" s="2" t="s">
        <v>17</v>
      </c>
      <c r="B4" s="8">
        <f>'2010_2011'!$C4</f>
        <v>0</v>
      </c>
      <c r="C4" s="1">
        <f>'2011_2012'!$C4</f>
        <v>3266</v>
      </c>
      <c r="D4" s="1">
        <f>'2012_2013'!$C4</f>
        <v>5517</v>
      </c>
      <c r="E4" s="1">
        <f>'2013_2014'!$C4</f>
        <v>4157</v>
      </c>
      <c r="F4" s="1">
        <f>'2014_2015'!$C4</f>
        <v>1579</v>
      </c>
      <c r="G4" s="1">
        <f>'2015_2016'!$C4</f>
        <v>6514</v>
      </c>
      <c r="H4" s="1">
        <f>'2016_2017'!$C4</f>
        <v>2834</v>
      </c>
      <c r="I4" s="1">
        <f>'2017_2018'!$C4</f>
        <v>2849</v>
      </c>
      <c r="J4" s="1">
        <f>'2018_2019'!$C4</f>
        <v>2324</v>
      </c>
      <c r="K4" s="8">
        <f>'2019_2020'!$C4</f>
        <v>1609</v>
      </c>
      <c r="L4" s="1"/>
      <c r="M4" s="1"/>
    </row>
    <row r="5" spans="1:13" x14ac:dyDescent="0.2">
      <c r="A5" s="2" t="s">
        <v>18</v>
      </c>
      <c r="B5" s="8">
        <f>'2010_2011'!$C5</f>
        <v>0</v>
      </c>
      <c r="C5" s="1">
        <f>'2011_2012'!$C5</f>
        <v>6049</v>
      </c>
      <c r="D5" s="1">
        <f>'2012_2013'!$C5</f>
        <v>7391</v>
      </c>
      <c r="E5" s="1">
        <f>'2013_2014'!$C5</f>
        <v>10203</v>
      </c>
      <c r="F5" s="1">
        <f>'2014_2015'!$C5</f>
        <v>5089</v>
      </c>
      <c r="G5" s="1">
        <f>'2015_2016'!$C5</f>
        <v>7449</v>
      </c>
      <c r="H5" s="1">
        <f>'2016_2017'!$C5</f>
        <v>4124</v>
      </c>
      <c r="I5" s="1">
        <f>'2017_2018'!$C5</f>
        <v>5498</v>
      </c>
      <c r="J5" s="1">
        <f>'2018_2019'!$C5</f>
        <v>5890</v>
      </c>
      <c r="K5" s="8">
        <f>'2019_2020'!$C5</f>
        <v>7280</v>
      </c>
      <c r="L5" s="1"/>
      <c r="M5" s="1"/>
    </row>
    <row r="6" spans="1:13" x14ac:dyDescent="0.2">
      <c r="A6" s="2" t="s">
        <v>24</v>
      </c>
      <c r="B6" s="8">
        <f>'2010_2011'!$C6</f>
        <v>0</v>
      </c>
      <c r="C6" s="1">
        <f>'2011_2012'!$C6</f>
        <v>10034</v>
      </c>
      <c r="D6" s="1">
        <f>'2012_2013'!$C6</f>
        <v>23442</v>
      </c>
      <c r="E6" s="1">
        <f>'2013_2014'!$C6</f>
        <v>22195</v>
      </c>
      <c r="F6" s="1">
        <f>'2014_2015'!$C6</f>
        <v>13536</v>
      </c>
      <c r="G6" s="1">
        <f>'2015_2016'!$C6</f>
        <v>13016</v>
      </c>
      <c r="H6" s="1">
        <f>'2016_2017'!$C6</f>
        <v>5531</v>
      </c>
      <c r="I6" s="1">
        <f>'2017_2018'!$C6</f>
        <v>14363</v>
      </c>
      <c r="J6" s="1">
        <f>'2018_2019'!$C6</f>
        <v>10910</v>
      </c>
      <c r="K6" s="8">
        <f>'2019_2020'!$C6</f>
        <v>13498</v>
      </c>
      <c r="L6" s="1"/>
      <c r="M6" s="1"/>
    </row>
    <row r="7" spans="1:13" x14ac:dyDescent="0.2">
      <c r="A7" s="2" t="s">
        <v>25</v>
      </c>
      <c r="B7" s="8">
        <f>'2010_2011'!$C7</f>
        <v>0</v>
      </c>
      <c r="C7" s="1">
        <f>'2011_2012'!$C7</f>
        <v>4179</v>
      </c>
      <c r="D7" s="1">
        <f>'2012_2013'!$C7</f>
        <v>22318</v>
      </c>
      <c r="E7" s="1">
        <f>'2013_2014'!$C7</f>
        <v>23223</v>
      </c>
      <c r="F7" s="1">
        <f>'2014_2015'!$C7</f>
        <v>15875</v>
      </c>
      <c r="G7" s="1">
        <f>'2015_2016'!$C7</f>
        <v>18728</v>
      </c>
      <c r="H7" s="1">
        <f>'2016_2017'!$C7</f>
        <v>7277</v>
      </c>
      <c r="I7" s="1">
        <f>'2017_2018'!$C7</f>
        <v>16566</v>
      </c>
      <c r="J7" s="1">
        <f>'2018_2019'!$C7</f>
        <v>11675</v>
      </c>
      <c r="K7" s="8">
        <f>'2019_2020'!$C7</f>
        <v>25861</v>
      </c>
      <c r="L7" s="1"/>
      <c r="M7" s="1"/>
    </row>
    <row r="8" spans="1:13" x14ac:dyDescent="0.2">
      <c r="A8" s="2" t="s">
        <v>19</v>
      </c>
      <c r="B8" s="8">
        <f>'2010_2011'!$C8</f>
        <v>0</v>
      </c>
      <c r="C8" s="1">
        <f>'2011_2012'!$C8</f>
        <v>1885</v>
      </c>
      <c r="D8" s="1">
        <f>'2012_2013'!$C8</f>
        <v>17833</v>
      </c>
      <c r="E8" s="1">
        <f>'2013_2014'!$C8</f>
        <v>12837</v>
      </c>
      <c r="F8" s="1">
        <f>'2014_2015'!$C8</f>
        <v>20539</v>
      </c>
      <c r="G8" s="1">
        <f>'2015_2016'!$C8</f>
        <v>23112</v>
      </c>
      <c r="H8" s="1">
        <f>'2016_2017'!$C8</f>
        <v>23548</v>
      </c>
      <c r="I8" s="1">
        <f>'2017_2018'!$C8</f>
        <v>17110</v>
      </c>
      <c r="J8" s="1">
        <f>'2018_2019'!$C8</f>
        <v>23917</v>
      </c>
      <c r="K8" s="8">
        <f>'2019_2020'!$C8</f>
        <v>29701</v>
      </c>
      <c r="L8" s="1"/>
      <c r="M8" s="1"/>
    </row>
    <row r="9" spans="1:13" x14ac:dyDescent="0.2">
      <c r="A9" s="2" t="s">
        <v>26</v>
      </c>
      <c r="B9" s="8">
        <f>'2010_2011'!$C9</f>
        <v>0</v>
      </c>
      <c r="C9" s="1">
        <f>'2011_2012'!$C9</f>
        <v>1592</v>
      </c>
      <c r="D9" s="1">
        <f>'2012_2013'!$C9</f>
        <v>7761</v>
      </c>
      <c r="E9" s="1">
        <f>'2013_2014'!$C9</f>
        <v>7842</v>
      </c>
      <c r="F9" s="1">
        <f>'2014_2015'!$C9</f>
        <v>10899</v>
      </c>
      <c r="G9" s="1">
        <f>'2015_2016'!$C9</f>
        <v>13972</v>
      </c>
      <c r="H9" s="1">
        <f>'2016_2017'!$C9</f>
        <v>30863</v>
      </c>
      <c r="I9" s="1">
        <f>'2017_2018'!$C9</f>
        <v>12735</v>
      </c>
      <c r="J9" s="1">
        <f>'2018_2019'!$C9</f>
        <v>16564</v>
      </c>
      <c r="K9" s="8">
        <f>'2019_2020'!$C9</f>
        <v>10044</v>
      </c>
      <c r="L9" s="1"/>
      <c r="M9" s="1"/>
    </row>
    <row r="10" spans="1:13" x14ac:dyDescent="0.2">
      <c r="A10" s="2" t="s">
        <v>27</v>
      </c>
      <c r="B10" s="8">
        <f>'2010_2011'!$C10</f>
        <v>0</v>
      </c>
      <c r="C10" s="1">
        <f>'2011_2012'!$C10</f>
        <v>2803</v>
      </c>
      <c r="D10" s="1">
        <f>'2012_2013'!$C10</f>
        <v>5917</v>
      </c>
      <c r="E10" s="1">
        <f>'2013_2014'!$C10</f>
        <v>11531</v>
      </c>
      <c r="F10" s="1">
        <f>'2014_2015'!$C10</f>
        <v>24095</v>
      </c>
      <c r="G10" s="1">
        <f>'2015_2016'!$C10</f>
        <v>14321</v>
      </c>
      <c r="H10" s="1">
        <f>'2016_2017'!$C10</f>
        <v>21778</v>
      </c>
      <c r="I10" s="1">
        <f>'2017_2018'!$C10</f>
        <v>17795</v>
      </c>
      <c r="J10" s="1">
        <f>'2018_2019'!$C10</f>
        <v>24095</v>
      </c>
      <c r="K10" s="8">
        <f>'2019_2020'!$C10</f>
        <v>8799</v>
      </c>
      <c r="L10" s="1"/>
      <c r="M10" s="1"/>
    </row>
    <row r="11" spans="1:13" x14ac:dyDescent="0.2">
      <c r="A11" s="2" t="s">
        <v>20</v>
      </c>
      <c r="B11" s="8">
        <f>'2010_2011'!$C11</f>
        <v>0</v>
      </c>
      <c r="C11" s="1">
        <f>'2011_2012'!$C11</f>
        <v>4276</v>
      </c>
      <c r="D11" s="1">
        <f>'2012_2013'!$C11</f>
        <v>6497</v>
      </c>
      <c r="E11" s="1">
        <f>'2013_2014'!$C11</f>
        <v>12579</v>
      </c>
      <c r="F11" s="1">
        <f>'2014_2015'!$C11</f>
        <v>16161</v>
      </c>
      <c r="G11" s="1">
        <f>'2015_2016'!$C11</f>
        <v>8244</v>
      </c>
      <c r="H11" s="1">
        <f>'2016_2017'!$C11</f>
        <v>10999</v>
      </c>
      <c r="I11" s="1">
        <f>'2017_2018'!$C11</f>
        <v>12585</v>
      </c>
      <c r="J11" s="1">
        <f>'2018_2019'!$C11</f>
        <v>13704</v>
      </c>
      <c r="K11" s="8">
        <f>'2019_2020'!$C11</f>
        <v>11752</v>
      </c>
      <c r="L11" s="1"/>
      <c r="M11" s="1"/>
    </row>
    <row r="12" spans="1:13" x14ac:dyDescent="0.2">
      <c r="A12" s="2" t="s">
        <v>21</v>
      </c>
      <c r="B12" s="8">
        <f>'2010_2011'!$C12</f>
        <v>0</v>
      </c>
      <c r="C12" s="1">
        <f>'2011_2012'!$C12</f>
        <v>3258</v>
      </c>
      <c r="D12" s="1">
        <f>'2012_2013'!$C12</f>
        <v>6505</v>
      </c>
      <c r="E12" s="1">
        <f>'2013_2014'!$C12</f>
        <v>7453</v>
      </c>
      <c r="F12" s="1">
        <f>'2014_2015'!$C12</f>
        <v>5588</v>
      </c>
      <c r="G12" s="1">
        <f>'2015_2016'!$C12</f>
        <v>2425</v>
      </c>
      <c r="H12" s="1">
        <f>'2016_2017'!$C12</f>
        <v>5786</v>
      </c>
      <c r="I12" s="1">
        <f>'2017_2018'!$C12</f>
        <v>6391</v>
      </c>
      <c r="J12" s="1">
        <f>'2018_2019'!$C12</f>
        <v>3521</v>
      </c>
      <c r="K12" s="8">
        <f>'2019_2020'!$C12</f>
        <v>5100</v>
      </c>
      <c r="L12" s="1"/>
      <c r="M12" s="1"/>
    </row>
    <row r="13" spans="1:13" x14ac:dyDescent="0.2">
      <c r="A13" s="2" t="s">
        <v>22</v>
      </c>
      <c r="B13" s="8">
        <f>'2010_2011'!$C13</f>
        <v>0</v>
      </c>
      <c r="C13" s="1">
        <f>'2011_2012'!$C13</f>
        <v>2616</v>
      </c>
      <c r="D13" s="1">
        <f>'2012_2013'!$C13</f>
        <v>6545</v>
      </c>
      <c r="E13" s="1">
        <f>'2013_2014'!$C13</f>
        <v>3291</v>
      </c>
      <c r="F13" s="1">
        <f>'2014_2015'!$C13</f>
        <v>996</v>
      </c>
      <c r="G13" s="1">
        <f>'2015_2016'!$C13</f>
        <v>790</v>
      </c>
      <c r="H13" s="1">
        <f>'2016_2017'!$C13</f>
        <v>4151</v>
      </c>
      <c r="I13" s="1">
        <f>'2017_2018'!$C13</f>
        <v>2201</v>
      </c>
      <c r="J13" s="1">
        <f>'2018_2019'!$C13</f>
        <v>561</v>
      </c>
      <c r="K13" s="8">
        <f>'2019_2020'!$C13</f>
        <v>878</v>
      </c>
      <c r="L13" s="1"/>
      <c r="M13" s="1"/>
    </row>
    <row r="14" spans="1:13" x14ac:dyDescent="0.2">
      <c r="A14" s="2" t="s">
        <v>28</v>
      </c>
      <c r="B14" s="8">
        <f>'2010_2011'!$C14</f>
        <v>92442</v>
      </c>
      <c r="C14" s="1">
        <f>'2011_2012'!$C14</f>
        <v>2116</v>
      </c>
      <c r="D14" s="1">
        <f>'2012_2013'!$C14</f>
        <v>3437</v>
      </c>
      <c r="E14" s="1">
        <f>'2013_2014'!$C14</f>
        <v>1306</v>
      </c>
      <c r="F14" s="1">
        <f>'2014_2015'!$C14</f>
        <v>274</v>
      </c>
      <c r="G14" s="1">
        <f>'2015_2016'!$C14</f>
        <v>282</v>
      </c>
      <c r="H14" s="1">
        <f>'2016_2017'!$C14</f>
        <v>3741</v>
      </c>
      <c r="I14" s="1">
        <f>'2017_2018'!$C14</f>
        <v>1639</v>
      </c>
      <c r="J14" s="1">
        <f>'2018_2019'!$C14</f>
        <v>127</v>
      </c>
      <c r="K14" s="8">
        <f>'2019_2020'!$C14</f>
        <v>187</v>
      </c>
      <c r="L14" s="1"/>
      <c r="M14" s="1"/>
    </row>
    <row r="15" spans="1:13" x14ac:dyDescent="0.2">
      <c r="A15" s="1" t="s">
        <v>57</v>
      </c>
      <c r="B15" s="8">
        <f>SUM(B2:B14)</f>
        <v>92442</v>
      </c>
      <c r="C15" s="1">
        <f>SUM(C2:C14)</f>
        <v>51466</v>
      </c>
      <c r="D15" s="1">
        <f t="shared" ref="D15:K15" si="0">SUM(D2:D14)</f>
        <v>126024</v>
      </c>
      <c r="E15" s="1">
        <f t="shared" si="0"/>
        <v>129591</v>
      </c>
      <c r="F15" s="1">
        <f t="shared" si="0"/>
        <v>121998</v>
      </c>
      <c r="G15" s="1">
        <f t="shared" si="0"/>
        <v>123929</v>
      </c>
      <c r="H15" s="1">
        <f t="shared" si="0"/>
        <v>124513</v>
      </c>
      <c r="I15" s="1">
        <f t="shared" si="0"/>
        <v>115057</v>
      </c>
      <c r="J15" s="1">
        <f t="shared" si="0"/>
        <v>116695</v>
      </c>
      <c r="K15" s="1">
        <f t="shared" si="0"/>
        <v>118518</v>
      </c>
    </row>
    <row r="16" spans="1:13" x14ac:dyDescent="0.2">
      <c r="A16" s="8" t="s">
        <v>65</v>
      </c>
      <c r="B16" s="8"/>
      <c r="C16" t="s">
        <v>53</v>
      </c>
    </row>
    <row r="17" spans="1:13" x14ac:dyDescent="0.2">
      <c r="B17" s="7" t="s">
        <v>87</v>
      </c>
      <c r="C17" t="s">
        <v>43</v>
      </c>
      <c r="D17" t="s">
        <v>44</v>
      </c>
      <c r="E17" t="s">
        <v>45</v>
      </c>
      <c r="F17" t="s">
        <v>46</v>
      </c>
      <c r="G17" t="s">
        <v>47</v>
      </c>
      <c r="H17" t="s">
        <v>48</v>
      </c>
      <c r="I17" t="s">
        <v>49</v>
      </c>
      <c r="J17" t="s">
        <v>50</v>
      </c>
      <c r="K17" t="s">
        <v>51</v>
      </c>
    </row>
    <row r="18" spans="1:13" x14ac:dyDescent="0.2">
      <c r="A18" s="2" t="s">
        <v>23</v>
      </c>
      <c r="B18" s="3">
        <f>B2/10000</f>
        <v>0</v>
      </c>
      <c r="C18" s="3">
        <f>C2*4/10000</f>
        <v>3.0251999999999999</v>
      </c>
      <c r="D18" s="3">
        <f>D2*4/10000</f>
        <v>4.0107999999999997</v>
      </c>
      <c r="E18" s="3">
        <f>E2*4/10000</f>
        <v>4.3940000000000001</v>
      </c>
      <c r="F18" s="3">
        <f>F2*4/10000</f>
        <v>2.4091999999999998</v>
      </c>
      <c r="G18" s="3">
        <f t="shared" ref="G18:K18" si="1">G2*4/10000</f>
        <v>2.8283999999999998</v>
      </c>
      <c r="H18" s="3">
        <f t="shared" si="1"/>
        <v>0.67559999999999998</v>
      </c>
      <c r="I18" s="3">
        <f t="shared" si="1"/>
        <v>1.3076000000000001</v>
      </c>
      <c r="J18" s="3">
        <f t="shared" si="1"/>
        <v>0.95199999999999996</v>
      </c>
      <c r="K18" s="3">
        <f t="shared" si="1"/>
        <v>1.1604000000000001</v>
      </c>
    </row>
    <row r="19" spans="1:13" x14ac:dyDescent="0.2">
      <c r="A19" s="2" t="s">
        <v>16</v>
      </c>
      <c r="B19" s="3">
        <f t="shared" ref="B19:B30" si="2">B3/10000</f>
        <v>0</v>
      </c>
      <c r="C19" s="3">
        <f t="shared" ref="C19:K30" si="3">C3*4/10000</f>
        <v>0.73160000000000003</v>
      </c>
      <c r="D19" s="3">
        <f t="shared" si="3"/>
        <v>1.1335999999999999</v>
      </c>
      <c r="E19" s="3">
        <f t="shared" si="3"/>
        <v>0.79559999999999997</v>
      </c>
      <c r="F19" s="3">
        <f t="shared" si="3"/>
        <v>0.53759999999999997</v>
      </c>
      <c r="G19" s="3">
        <f t="shared" si="3"/>
        <v>3.202</v>
      </c>
      <c r="H19" s="3">
        <f t="shared" si="3"/>
        <v>0.87680000000000002</v>
      </c>
      <c r="I19" s="3">
        <f t="shared" si="3"/>
        <v>0.82240000000000002</v>
      </c>
      <c r="J19" s="3">
        <f t="shared" si="3"/>
        <v>0.4108</v>
      </c>
      <c r="K19" s="3">
        <f t="shared" si="3"/>
        <v>0.36320000000000002</v>
      </c>
    </row>
    <row r="20" spans="1:13" x14ac:dyDescent="0.2">
      <c r="A20" s="2" t="s">
        <v>17</v>
      </c>
      <c r="B20" s="3">
        <f t="shared" si="2"/>
        <v>0</v>
      </c>
      <c r="C20" s="3">
        <f t="shared" si="3"/>
        <v>1.3064</v>
      </c>
      <c r="D20" s="3">
        <f t="shared" si="3"/>
        <v>2.2067999999999999</v>
      </c>
      <c r="E20" s="3">
        <f t="shared" si="3"/>
        <v>1.6628000000000001</v>
      </c>
      <c r="F20" s="3">
        <f t="shared" si="3"/>
        <v>0.63160000000000005</v>
      </c>
      <c r="G20" s="3">
        <f t="shared" si="3"/>
        <v>2.6055999999999999</v>
      </c>
      <c r="H20" s="3">
        <f t="shared" si="3"/>
        <v>1.1335999999999999</v>
      </c>
      <c r="I20" s="3">
        <f t="shared" si="3"/>
        <v>1.1395999999999999</v>
      </c>
      <c r="J20" s="3">
        <f t="shared" si="3"/>
        <v>0.92959999999999998</v>
      </c>
      <c r="K20" s="3">
        <f t="shared" si="3"/>
        <v>0.64359999999999995</v>
      </c>
    </row>
    <row r="21" spans="1:13" x14ac:dyDescent="0.2">
      <c r="A21" s="2" t="s">
        <v>18</v>
      </c>
      <c r="B21" s="3">
        <f t="shared" si="2"/>
        <v>0</v>
      </c>
      <c r="C21" s="3">
        <f t="shared" si="3"/>
        <v>2.4196</v>
      </c>
      <c r="D21" s="3">
        <f t="shared" si="3"/>
        <v>2.9563999999999999</v>
      </c>
      <c r="E21" s="3">
        <f t="shared" si="3"/>
        <v>4.0811999999999999</v>
      </c>
      <c r="F21" s="3">
        <f t="shared" si="3"/>
        <v>2.0356000000000001</v>
      </c>
      <c r="G21" s="3">
        <f t="shared" si="3"/>
        <v>2.9796</v>
      </c>
      <c r="H21" s="3">
        <f t="shared" si="3"/>
        <v>1.6496</v>
      </c>
      <c r="I21" s="3">
        <f t="shared" si="3"/>
        <v>2.1991999999999998</v>
      </c>
      <c r="J21" s="3">
        <f t="shared" si="3"/>
        <v>2.3559999999999999</v>
      </c>
      <c r="K21" s="3">
        <f t="shared" si="3"/>
        <v>2.9119999999999999</v>
      </c>
    </row>
    <row r="22" spans="1:13" x14ac:dyDescent="0.2">
      <c r="A22" s="2" t="s">
        <v>24</v>
      </c>
      <c r="B22" s="3">
        <f t="shared" si="2"/>
        <v>0</v>
      </c>
      <c r="C22" s="3">
        <f t="shared" si="3"/>
        <v>4.0136000000000003</v>
      </c>
      <c r="D22" s="3">
        <f t="shared" si="3"/>
        <v>9.3767999999999994</v>
      </c>
      <c r="E22" s="3">
        <f t="shared" si="3"/>
        <v>8.8780000000000001</v>
      </c>
      <c r="F22" s="3">
        <f t="shared" si="3"/>
        <v>5.4143999999999997</v>
      </c>
      <c r="G22" s="3">
        <f t="shared" si="3"/>
        <v>5.2064000000000004</v>
      </c>
      <c r="H22" s="3">
        <f t="shared" si="3"/>
        <v>2.2124000000000001</v>
      </c>
      <c r="I22" s="3">
        <f t="shared" si="3"/>
        <v>5.7451999999999996</v>
      </c>
      <c r="J22" s="3">
        <f t="shared" si="3"/>
        <v>4.3639999999999999</v>
      </c>
      <c r="K22" s="3">
        <f t="shared" si="3"/>
        <v>5.3992000000000004</v>
      </c>
    </row>
    <row r="23" spans="1:13" x14ac:dyDescent="0.2">
      <c r="A23" s="2" t="s">
        <v>25</v>
      </c>
      <c r="B23" s="3">
        <f t="shared" si="2"/>
        <v>0</v>
      </c>
      <c r="C23" s="3">
        <f t="shared" si="3"/>
        <v>1.6716</v>
      </c>
      <c r="D23" s="3">
        <f t="shared" si="3"/>
        <v>8.9271999999999991</v>
      </c>
      <c r="E23" s="3">
        <f t="shared" si="3"/>
        <v>9.2891999999999992</v>
      </c>
      <c r="F23" s="3">
        <f t="shared" si="3"/>
        <v>6.35</v>
      </c>
      <c r="G23" s="3">
        <f t="shared" si="3"/>
        <v>7.4912000000000001</v>
      </c>
      <c r="H23" s="3">
        <f t="shared" si="3"/>
        <v>2.9108000000000001</v>
      </c>
      <c r="I23" s="3">
        <f t="shared" si="3"/>
        <v>6.6264000000000003</v>
      </c>
      <c r="J23" s="3">
        <f t="shared" si="3"/>
        <v>4.67</v>
      </c>
      <c r="K23" s="3">
        <f t="shared" si="3"/>
        <v>10.3444</v>
      </c>
    </row>
    <row r="24" spans="1:13" x14ac:dyDescent="0.2">
      <c r="A24" s="2" t="s">
        <v>19</v>
      </c>
      <c r="B24" s="3">
        <f t="shared" si="2"/>
        <v>0</v>
      </c>
      <c r="C24" s="3">
        <f t="shared" si="3"/>
        <v>0.754</v>
      </c>
      <c r="D24" s="3">
        <f t="shared" si="3"/>
        <v>7.1332000000000004</v>
      </c>
      <c r="E24" s="3">
        <f t="shared" si="3"/>
        <v>5.1348000000000003</v>
      </c>
      <c r="F24" s="3">
        <f t="shared" si="3"/>
        <v>8.2156000000000002</v>
      </c>
      <c r="G24" s="3">
        <f t="shared" si="3"/>
        <v>9.2447999999999997</v>
      </c>
      <c r="H24" s="3">
        <f t="shared" si="3"/>
        <v>9.4192</v>
      </c>
      <c r="I24" s="3">
        <f t="shared" si="3"/>
        <v>6.8440000000000003</v>
      </c>
      <c r="J24" s="3">
        <f t="shared" si="3"/>
        <v>9.5668000000000006</v>
      </c>
      <c r="K24" s="3">
        <f t="shared" si="3"/>
        <v>11.8804</v>
      </c>
    </row>
    <row r="25" spans="1:13" x14ac:dyDescent="0.2">
      <c r="A25" s="2" t="s">
        <v>26</v>
      </c>
      <c r="B25" s="3">
        <f t="shared" si="2"/>
        <v>0</v>
      </c>
      <c r="C25" s="3">
        <f t="shared" si="3"/>
        <v>0.63680000000000003</v>
      </c>
      <c r="D25" s="3">
        <f t="shared" si="3"/>
        <v>3.1044</v>
      </c>
      <c r="E25" s="3">
        <f t="shared" si="3"/>
        <v>3.1368</v>
      </c>
      <c r="F25" s="3">
        <f t="shared" si="3"/>
        <v>4.3596000000000004</v>
      </c>
      <c r="G25" s="3">
        <f t="shared" si="3"/>
        <v>5.5888</v>
      </c>
      <c r="H25" s="3">
        <f t="shared" si="3"/>
        <v>12.3452</v>
      </c>
      <c r="I25" s="3">
        <f t="shared" si="3"/>
        <v>5.0940000000000003</v>
      </c>
      <c r="J25" s="3">
        <f t="shared" si="3"/>
        <v>6.6256000000000004</v>
      </c>
      <c r="K25" s="3">
        <f t="shared" si="3"/>
        <v>4.0175999999999998</v>
      </c>
    </row>
    <row r="26" spans="1:13" x14ac:dyDescent="0.2">
      <c r="A26" s="2" t="s">
        <v>27</v>
      </c>
      <c r="B26" s="3">
        <f t="shared" si="2"/>
        <v>0</v>
      </c>
      <c r="C26" s="3">
        <f t="shared" si="3"/>
        <v>1.1212</v>
      </c>
      <c r="D26" s="3">
        <f t="shared" si="3"/>
        <v>2.3668</v>
      </c>
      <c r="E26" s="3">
        <f t="shared" si="3"/>
        <v>4.6124000000000001</v>
      </c>
      <c r="F26" s="3">
        <f t="shared" si="3"/>
        <v>9.6379999999999999</v>
      </c>
      <c r="G26" s="3">
        <f t="shared" si="3"/>
        <v>5.7283999999999997</v>
      </c>
      <c r="H26" s="3">
        <f t="shared" si="3"/>
        <v>8.7111999999999998</v>
      </c>
      <c r="I26" s="3">
        <f t="shared" si="3"/>
        <v>7.1180000000000003</v>
      </c>
      <c r="J26" s="3">
        <f t="shared" si="3"/>
        <v>9.6379999999999999</v>
      </c>
      <c r="K26" s="3">
        <f t="shared" si="3"/>
        <v>3.5196000000000001</v>
      </c>
    </row>
    <row r="27" spans="1:13" x14ac:dyDescent="0.2">
      <c r="A27" s="2" t="s">
        <v>20</v>
      </c>
      <c r="B27" s="3">
        <f t="shared" si="2"/>
        <v>0</v>
      </c>
      <c r="C27" s="3">
        <f t="shared" si="3"/>
        <v>1.7103999999999999</v>
      </c>
      <c r="D27" s="3">
        <f t="shared" si="3"/>
        <v>2.5988000000000002</v>
      </c>
      <c r="E27" s="3">
        <f t="shared" si="3"/>
        <v>5.0316000000000001</v>
      </c>
      <c r="F27" s="3">
        <f t="shared" si="3"/>
        <v>6.4644000000000004</v>
      </c>
      <c r="G27" s="3">
        <f t="shared" si="3"/>
        <v>3.2976000000000001</v>
      </c>
      <c r="H27" s="3">
        <f t="shared" si="3"/>
        <v>4.3996000000000004</v>
      </c>
      <c r="I27" s="3">
        <f t="shared" si="3"/>
        <v>5.0339999999999998</v>
      </c>
      <c r="J27" s="3">
        <f t="shared" si="3"/>
        <v>5.4816000000000003</v>
      </c>
      <c r="K27" s="3">
        <f t="shared" si="3"/>
        <v>4.7008000000000001</v>
      </c>
    </row>
    <row r="28" spans="1:13" x14ac:dyDescent="0.2">
      <c r="A28" s="2" t="s">
        <v>21</v>
      </c>
      <c r="B28" s="3">
        <f t="shared" si="2"/>
        <v>0</v>
      </c>
      <c r="C28" s="3">
        <f t="shared" si="3"/>
        <v>1.3031999999999999</v>
      </c>
      <c r="D28" s="3">
        <f t="shared" si="3"/>
        <v>2.6019999999999999</v>
      </c>
      <c r="E28" s="3">
        <f t="shared" si="3"/>
        <v>2.9811999999999999</v>
      </c>
      <c r="F28" s="3">
        <f t="shared" si="3"/>
        <v>2.2351999999999999</v>
      </c>
      <c r="G28" s="3">
        <f t="shared" si="3"/>
        <v>0.97</v>
      </c>
      <c r="H28" s="3">
        <f t="shared" si="3"/>
        <v>2.3144</v>
      </c>
      <c r="I28" s="3">
        <f t="shared" si="3"/>
        <v>2.5564</v>
      </c>
      <c r="J28" s="3">
        <f t="shared" si="3"/>
        <v>1.4084000000000001</v>
      </c>
      <c r="K28" s="3">
        <f t="shared" si="3"/>
        <v>2.04</v>
      </c>
    </row>
    <row r="29" spans="1:13" x14ac:dyDescent="0.2">
      <c r="A29" s="2" t="s">
        <v>22</v>
      </c>
      <c r="B29" s="3">
        <f t="shared" si="2"/>
        <v>0</v>
      </c>
      <c r="C29" s="3">
        <f t="shared" si="3"/>
        <v>1.0464</v>
      </c>
      <c r="D29" s="3">
        <f t="shared" si="3"/>
        <v>2.6179999999999999</v>
      </c>
      <c r="E29" s="3">
        <f t="shared" si="3"/>
        <v>1.3164</v>
      </c>
      <c r="F29" s="3">
        <f t="shared" si="3"/>
        <v>0.39839999999999998</v>
      </c>
      <c r="G29" s="3">
        <f t="shared" si="3"/>
        <v>0.316</v>
      </c>
      <c r="H29" s="3">
        <f t="shared" si="3"/>
        <v>1.6604000000000001</v>
      </c>
      <c r="I29" s="3">
        <f t="shared" si="3"/>
        <v>0.88039999999999996</v>
      </c>
      <c r="J29" s="3">
        <f t="shared" si="3"/>
        <v>0.22439999999999999</v>
      </c>
      <c r="K29" s="3">
        <f t="shared" si="3"/>
        <v>0.35120000000000001</v>
      </c>
    </row>
    <row r="30" spans="1:13" x14ac:dyDescent="0.2">
      <c r="A30" s="2" t="s">
        <v>28</v>
      </c>
      <c r="B30" s="3">
        <f t="shared" si="2"/>
        <v>9.2441999999999993</v>
      </c>
      <c r="C30" s="3">
        <f t="shared" si="3"/>
        <v>0.84640000000000004</v>
      </c>
      <c r="D30" s="3">
        <f t="shared" si="3"/>
        <v>1.3748</v>
      </c>
      <c r="E30" s="3">
        <f t="shared" si="3"/>
        <v>0.52239999999999998</v>
      </c>
      <c r="F30" s="3">
        <f t="shared" si="3"/>
        <v>0.1096</v>
      </c>
      <c r="G30" s="3">
        <f t="shared" si="3"/>
        <v>0.1128</v>
      </c>
      <c r="H30" s="3">
        <f t="shared" si="3"/>
        <v>1.4964</v>
      </c>
      <c r="I30" s="3">
        <f t="shared" si="3"/>
        <v>0.65559999999999996</v>
      </c>
      <c r="J30" s="3">
        <f t="shared" si="3"/>
        <v>5.0799999999999998E-2</v>
      </c>
      <c r="K30" s="3">
        <f t="shared" si="3"/>
        <v>7.4800000000000005E-2</v>
      </c>
    </row>
    <row r="31" spans="1:13" x14ac:dyDescent="0.2">
      <c r="A31" s="24" t="s">
        <v>90</v>
      </c>
      <c r="C31" s="3">
        <f>zst_1112!H3</f>
        <v>-0.35625126432300003</v>
      </c>
      <c r="D31" s="3">
        <f>zst_1213!H3</f>
        <v>-9.4973990631600003E-2</v>
      </c>
      <c r="E31" s="3">
        <f>zst_1314!H3</f>
        <v>-0.13940611930499999</v>
      </c>
      <c r="F31" s="3">
        <f>zst_1415!H3</f>
        <v>-3.2639660400999998E-2</v>
      </c>
      <c r="G31" s="3">
        <f>zst_1516!H3</f>
        <v>-0.138468751162</v>
      </c>
      <c r="H31" s="3">
        <f>zst_1617!H3</f>
        <v>0.102222305894</v>
      </c>
      <c r="I31" s="3">
        <f>zst_1718!H3</f>
        <v>2.51527364853E-2</v>
      </c>
      <c r="J31" s="3">
        <f>zst_1819!H3</f>
        <v>2.0485076119800001E-2</v>
      </c>
      <c r="K31" s="3">
        <f>zst_1920!H3</f>
        <v>-2.0714860358099999E-2</v>
      </c>
      <c r="L31" s="3">
        <f>AVERAGE(D31:K31)</f>
        <v>-3.4792907919825006E-2</v>
      </c>
      <c r="M31" s="23" t="s">
        <v>117</v>
      </c>
    </row>
    <row r="32" spans="1:13" x14ac:dyDescent="0.2">
      <c r="A32" s="7"/>
      <c r="B32" s="3">
        <f>zst_1011!G3</f>
        <v>7.59</v>
      </c>
      <c r="C32" s="8"/>
      <c r="D32" s="8"/>
      <c r="E32" s="8"/>
      <c r="F32" s="8"/>
      <c r="G32" s="8"/>
      <c r="H32" s="8"/>
      <c r="I32" s="8"/>
      <c r="J32" s="8"/>
      <c r="K32" s="8"/>
      <c r="L32" s="3">
        <f>AVERAGE(D31:G31)</f>
        <v>-0.1013721303749</v>
      </c>
      <c r="M32" s="23" t="s">
        <v>118</v>
      </c>
    </row>
    <row r="33" spans="1:13" x14ac:dyDescent="0.2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3">
        <f>AVERAGE(H31:K31)</f>
        <v>3.178631453525E-2</v>
      </c>
      <c r="M33" s="23" t="s">
        <v>119</v>
      </c>
    </row>
    <row r="34" spans="1:13" x14ac:dyDescent="0.2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3" x14ac:dyDescent="0.2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3" x14ac:dyDescent="0.2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3" x14ac:dyDescent="0.2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3" x14ac:dyDescent="0.2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3" x14ac:dyDescent="0.2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3" x14ac:dyDescent="0.2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3" x14ac:dyDescent="0.2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3" x14ac:dyDescent="0.2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3" x14ac:dyDescent="0.2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3" x14ac:dyDescent="0.2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B32" sqref="B32"/>
    </sheetView>
  </sheetViews>
  <sheetFormatPr defaultRowHeight="12.75" x14ac:dyDescent="0.2"/>
  <cols>
    <col min="1" max="1" width="13.28515625" customWidth="1"/>
    <col min="2" max="2" width="13.28515625" style="7" customWidth="1"/>
    <col min="10" max="10" width="12.85546875" customWidth="1"/>
  </cols>
  <sheetData>
    <row r="1" spans="1:13" x14ac:dyDescent="0.2">
      <c r="A1" s="1" t="s">
        <v>0</v>
      </c>
      <c r="B1" s="8" t="str">
        <f>'2010_2011'!$D1</f>
        <v>DEELG_1_2</v>
      </c>
      <c r="C1" s="1" t="str">
        <f>'2011_2012'!$D1</f>
        <v>DEELG_1_2</v>
      </c>
      <c r="D1" s="1" t="str">
        <f>'2012_2013'!$D1</f>
        <v>DEELG_1_2</v>
      </c>
      <c r="E1" s="1" t="str">
        <f>'2013_2014'!$D1</f>
        <v>DEELG_1_2</v>
      </c>
      <c r="F1" s="1" t="str">
        <f>'2014_2015'!$D1</f>
        <v>DEELG_1_2</v>
      </c>
      <c r="G1" s="1" t="str">
        <f>'2015_2016'!$D1</f>
        <v>DEELG_1_2</v>
      </c>
      <c r="H1" s="1" t="str">
        <f>'2016_2017'!$D1</f>
        <v>DEELG_1_2</v>
      </c>
      <c r="I1" s="1" t="str">
        <f>'2017_2018'!$D1</f>
        <v>DEELG_1_2</v>
      </c>
      <c r="J1" s="1" t="str">
        <f>'2018_2019'!$D1</f>
        <v>DEELG_1_2</v>
      </c>
      <c r="K1" s="8" t="str">
        <f>'2019_2020'!$D1</f>
        <v>DEELG_1_2</v>
      </c>
      <c r="L1" s="1"/>
      <c r="M1" s="1"/>
    </row>
    <row r="2" spans="1:13" x14ac:dyDescent="0.2">
      <c r="A2" s="2" t="s">
        <v>23</v>
      </c>
      <c r="B2" s="8">
        <f>'2010_2011'!$D2</f>
        <v>0</v>
      </c>
      <c r="C2" s="1">
        <f>'2011_2012'!$D2</f>
        <v>5</v>
      </c>
      <c r="D2" s="1">
        <f>'2012_2013'!$D2</f>
        <v>19598</v>
      </c>
      <c r="E2" s="1">
        <f>'2013_2014'!$D2</f>
        <v>21562</v>
      </c>
      <c r="F2" s="1">
        <f>'2014_2015'!$D2</f>
        <v>20673</v>
      </c>
      <c r="G2" s="1">
        <f>'2015_2016'!$D2</f>
        <v>18483</v>
      </c>
      <c r="H2" s="1">
        <f>'2016_2017'!$D2</f>
        <v>8483</v>
      </c>
      <c r="I2" s="1">
        <f>'2017_2018'!$D2</f>
        <v>15792</v>
      </c>
      <c r="J2" s="1">
        <f>'2018_2019'!$D2</f>
        <v>9595</v>
      </c>
      <c r="K2" s="8">
        <f>'2019_2020'!$D2</f>
        <v>11626</v>
      </c>
      <c r="L2" s="1"/>
      <c r="M2" s="1"/>
    </row>
    <row r="3" spans="1:13" x14ac:dyDescent="0.2">
      <c r="A3" s="2" t="s">
        <v>16</v>
      </c>
      <c r="B3" s="8">
        <f>'2010_2011'!$D3</f>
        <v>0</v>
      </c>
      <c r="C3" s="1">
        <f>'2011_2012'!$D3</f>
        <v>464</v>
      </c>
      <c r="D3" s="1">
        <f>'2012_2013'!$D3</f>
        <v>2773</v>
      </c>
      <c r="E3" s="1">
        <f>'2013_2014'!$D3</f>
        <v>4015</v>
      </c>
      <c r="F3" s="1">
        <f>'2014_2015'!$D3</f>
        <v>4970</v>
      </c>
      <c r="G3" s="1">
        <f>'2015_2016'!$D3</f>
        <v>4237</v>
      </c>
      <c r="H3" s="1">
        <f>'2016_2017'!$D3</f>
        <v>2884</v>
      </c>
      <c r="I3" s="1">
        <f>'2017_2018'!$D3</f>
        <v>5517</v>
      </c>
      <c r="J3" s="1">
        <f>'2018_2019'!$D3</f>
        <v>5699</v>
      </c>
      <c r="K3" s="8">
        <f>'2019_2020'!$D3</f>
        <v>4212</v>
      </c>
      <c r="L3" s="1"/>
      <c r="M3" s="1"/>
    </row>
    <row r="4" spans="1:13" x14ac:dyDescent="0.2">
      <c r="A4" s="2" t="s">
        <v>17</v>
      </c>
      <c r="B4" s="8">
        <f>'2010_2011'!$D4</f>
        <v>0</v>
      </c>
      <c r="C4" s="1">
        <f>'2011_2012'!$D4</f>
        <v>1376</v>
      </c>
      <c r="D4" s="1">
        <f>'2012_2013'!$D4</f>
        <v>2982</v>
      </c>
      <c r="E4" s="1">
        <f>'2013_2014'!$D4</f>
        <v>5381</v>
      </c>
      <c r="F4" s="1">
        <f>'2014_2015'!$D4</f>
        <v>4176</v>
      </c>
      <c r="G4" s="1">
        <f>'2015_2016'!$D4</f>
        <v>3418</v>
      </c>
      <c r="H4" s="1">
        <f>'2016_2017'!$D4</f>
        <v>3213</v>
      </c>
      <c r="I4" s="1">
        <f>'2017_2018'!$D4</f>
        <v>4619</v>
      </c>
      <c r="J4" s="1">
        <f>'2018_2019'!$D4</f>
        <v>6226</v>
      </c>
      <c r="K4" s="8">
        <f>'2019_2020'!$D4</f>
        <v>5411</v>
      </c>
      <c r="L4" s="1"/>
      <c r="M4" s="1"/>
    </row>
    <row r="5" spans="1:13" x14ac:dyDescent="0.2">
      <c r="A5" s="2" t="s">
        <v>18</v>
      </c>
      <c r="B5" s="8">
        <f>'2010_2011'!$D5</f>
        <v>0</v>
      </c>
      <c r="C5" s="1">
        <f>'2011_2012'!$D5</f>
        <v>8127</v>
      </c>
      <c r="D5" s="1">
        <f>'2012_2013'!$D5</f>
        <v>2457</v>
      </c>
      <c r="E5" s="1">
        <f>'2013_2014'!$D5</f>
        <v>5596</v>
      </c>
      <c r="F5" s="1">
        <f>'2014_2015'!$D5</f>
        <v>4298</v>
      </c>
      <c r="G5" s="1">
        <f>'2015_2016'!$D5</f>
        <v>3608</v>
      </c>
      <c r="H5" s="1">
        <f>'2016_2017'!$D5</f>
        <v>3989</v>
      </c>
      <c r="I5" s="1">
        <f>'2017_2018'!$D5</f>
        <v>7579</v>
      </c>
      <c r="J5" s="1">
        <f>'2018_2019'!$D5</f>
        <v>9871</v>
      </c>
      <c r="K5" s="8">
        <f>'2019_2020'!$D5</f>
        <v>4623</v>
      </c>
      <c r="L5" s="1"/>
      <c r="M5" s="1"/>
    </row>
    <row r="6" spans="1:13" x14ac:dyDescent="0.2">
      <c r="A6" s="2" t="s">
        <v>24</v>
      </c>
      <c r="B6" s="8">
        <f>'2010_2011'!$D6</f>
        <v>0</v>
      </c>
      <c r="C6" s="1">
        <f>'2011_2012'!$D6</f>
        <v>13380</v>
      </c>
      <c r="D6" s="1">
        <f>'2012_2013'!$D6</f>
        <v>54363</v>
      </c>
      <c r="E6" s="1">
        <f>'2013_2014'!$D6</f>
        <v>35940</v>
      </c>
      <c r="F6" s="1">
        <f>'2014_2015'!$D6</f>
        <v>33219</v>
      </c>
      <c r="G6" s="1">
        <f>'2015_2016'!$D6</f>
        <v>25309</v>
      </c>
      <c r="H6" s="1">
        <f>'2016_2017'!$D6</f>
        <v>5460</v>
      </c>
      <c r="I6" s="1">
        <f>'2017_2018'!$D6</f>
        <v>31624</v>
      </c>
      <c r="J6" s="1">
        <f>'2018_2019'!$D6</f>
        <v>13021</v>
      </c>
      <c r="K6" s="8">
        <f>'2019_2020'!$D6</f>
        <v>9590</v>
      </c>
      <c r="L6" s="1"/>
      <c r="M6" s="1"/>
    </row>
    <row r="7" spans="1:13" x14ac:dyDescent="0.2">
      <c r="A7" s="2" t="s">
        <v>25</v>
      </c>
      <c r="B7" s="8">
        <f>'2010_2011'!$D7</f>
        <v>0</v>
      </c>
      <c r="C7" s="1">
        <f>'2011_2012'!$D7</f>
        <v>2048</v>
      </c>
      <c r="D7" s="1">
        <f>'2012_2013'!$D7</f>
        <v>75358</v>
      </c>
      <c r="E7" s="1">
        <f>'2013_2014'!$D7</f>
        <v>78445</v>
      </c>
      <c r="F7" s="1">
        <f>'2014_2015'!$D7</f>
        <v>46193</v>
      </c>
      <c r="G7" s="1">
        <f>'2015_2016'!$D7</f>
        <v>54361</v>
      </c>
      <c r="H7" s="1">
        <f>'2016_2017'!$D7</f>
        <v>15127</v>
      </c>
      <c r="I7" s="1">
        <f>'2017_2018'!$D7</f>
        <v>44403</v>
      </c>
      <c r="J7" s="1">
        <f>'2018_2019'!$D7</f>
        <v>21533</v>
      </c>
      <c r="K7" s="8">
        <f>'2019_2020'!$D7</f>
        <v>65106</v>
      </c>
      <c r="L7" s="1"/>
      <c r="M7" s="1"/>
    </row>
    <row r="8" spans="1:13" x14ac:dyDescent="0.2">
      <c r="A8" s="2" t="s">
        <v>19</v>
      </c>
      <c r="B8" s="8">
        <f>'2010_2011'!$D8</f>
        <v>0</v>
      </c>
      <c r="C8" s="1">
        <f>'2011_2012'!$D8</f>
        <v>1124</v>
      </c>
      <c r="D8" s="1">
        <f>'2012_2013'!$D8</f>
        <v>52287</v>
      </c>
      <c r="E8" s="1">
        <f>'2013_2014'!$D8</f>
        <v>36602</v>
      </c>
      <c r="F8" s="1">
        <f>'2014_2015'!$D8</f>
        <v>53066</v>
      </c>
      <c r="G8" s="1">
        <f>'2015_2016'!$D8</f>
        <v>49870</v>
      </c>
      <c r="H8" s="1">
        <f>'2016_2017'!$D8</f>
        <v>67428</v>
      </c>
      <c r="I8" s="1">
        <f>'2017_2018'!$D8</f>
        <v>36788</v>
      </c>
      <c r="J8" s="1">
        <f>'2018_2019'!$D8</f>
        <v>77862</v>
      </c>
      <c r="K8" s="8">
        <f>'2019_2020'!$D8</f>
        <v>56899</v>
      </c>
      <c r="L8" s="1"/>
      <c r="M8" s="1"/>
    </row>
    <row r="9" spans="1:13" x14ac:dyDescent="0.2">
      <c r="A9" s="2" t="s">
        <v>26</v>
      </c>
      <c r="B9" s="8">
        <f>'2010_2011'!$D9</f>
        <v>0</v>
      </c>
      <c r="C9" s="1">
        <f>'2011_2012'!$D9</f>
        <v>1032</v>
      </c>
      <c r="D9" s="1">
        <f>'2012_2013'!$D9</f>
        <v>17335</v>
      </c>
      <c r="E9" s="1">
        <f>'2013_2014'!$D9</f>
        <v>17545</v>
      </c>
      <c r="F9" s="1">
        <f>'2014_2015'!$D9</f>
        <v>22623</v>
      </c>
      <c r="G9" s="1">
        <f>'2015_2016'!$D9</f>
        <v>21721</v>
      </c>
      <c r="H9" s="1">
        <f>'2016_2017'!$D9</f>
        <v>60631</v>
      </c>
      <c r="I9" s="1">
        <f>'2017_2018'!$D9</f>
        <v>13975</v>
      </c>
      <c r="J9" s="1">
        <f>'2018_2019'!$D9</f>
        <v>22170</v>
      </c>
      <c r="K9" s="8">
        <f>'2019_2020'!$D9</f>
        <v>6746</v>
      </c>
      <c r="L9" s="1"/>
      <c r="M9" s="1"/>
    </row>
    <row r="10" spans="1:13" x14ac:dyDescent="0.2">
      <c r="A10" s="2" t="s">
        <v>27</v>
      </c>
      <c r="B10" s="8">
        <f>'2010_2011'!$D10</f>
        <v>0</v>
      </c>
      <c r="C10" s="1">
        <f>'2011_2012'!$D10</f>
        <v>1709</v>
      </c>
      <c r="D10" s="1">
        <f>'2012_2013'!$D10</f>
        <v>9134</v>
      </c>
      <c r="E10" s="1">
        <f>'2013_2014'!$D10</f>
        <v>15328</v>
      </c>
      <c r="F10" s="1">
        <f>'2014_2015'!$D10</f>
        <v>17159</v>
      </c>
      <c r="G10" s="1">
        <f>'2015_2016'!$D10</f>
        <v>15262</v>
      </c>
      <c r="H10" s="1">
        <f>'2016_2017'!$D10</f>
        <v>13338</v>
      </c>
      <c r="I10" s="1">
        <f>'2017_2018'!$D10</f>
        <v>19331</v>
      </c>
      <c r="J10" s="1">
        <f>'2018_2019'!$D10</f>
        <v>12885</v>
      </c>
      <c r="K10" s="8">
        <f>'2019_2020'!$D10</f>
        <v>8436</v>
      </c>
      <c r="L10" s="1"/>
      <c r="M10" s="1"/>
    </row>
    <row r="11" spans="1:13" x14ac:dyDescent="0.2">
      <c r="A11" s="2" t="s">
        <v>20</v>
      </c>
      <c r="B11" s="8">
        <f>'2010_2011'!$D11</f>
        <v>0</v>
      </c>
      <c r="C11" s="1">
        <f>'2011_2012'!$D11</f>
        <v>3116</v>
      </c>
      <c r="D11" s="1">
        <f>'2012_2013'!$D11</f>
        <v>2306</v>
      </c>
      <c r="E11" s="1">
        <f>'2013_2014'!$D11</f>
        <v>5359</v>
      </c>
      <c r="F11" s="1">
        <f>'2014_2015'!$D11</f>
        <v>4550</v>
      </c>
      <c r="G11" s="1">
        <f>'2015_2016'!$D11</f>
        <v>2586</v>
      </c>
      <c r="H11" s="1">
        <f>'2016_2017'!$D11</f>
        <v>5662</v>
      </c>
      <c r="I11" s="1">
        <f>'2017_2018'!$D11</f>
        <v>6865</v>
      </c>
      <c r="J11" s="1">
        <f>'2018_2019'!$D11</f>
        <v>6654</v>
      </c>
      <c r="K11" s="8">
        <f>'2019_2020'!$D11</f>
        <v>5379</v>
      </c>
      <c r="L11" s="1"/>
      <c r="M11" s="1"/>
    </row>
    <row r="12" spans="1:13" x14ac:dyDescent="0.2">
      <c r="A12" s="2" t="s">
        <v>21</v>
      </c>
      <c r="B12" s="8">
        <f>'2010_2011'!$D12</f>
        <v>0</v>
      </c>
      <c r="C12" s="1">
        <f>'2011_2012'!$D12</f>
        <v>3355</v>
      </c>
      <c r="D12" s="1">
        <f>'2012_2013'!$D12</f>
        <v>400</v>
      </c>
      <c r="E12" s="1">
        <f>'2013_2014'!$D12</f>
        <v>573</v>
      </c>
      <c r="F12" s="1">
        <f>'2014_2015'!$D12</f>
        <v>543</v>
      </c>
      <c r="G12" s="1">
        <f>'2015_2016'!$D12</f>
        <v>657</v>
      </c>
      <c r="H12" s="1">
        <f>'2016_2017'!$D12</f>
        <v>2916</v>
      </c>
      <c r="I12" s="1">
        <f>'2017_2018'!$D12</f>
        <v>2486</v>
      </c>
      <c r="J12" s="1">
        <f>'2018_2019'!$D12</f>
        <v>1053</v>
      </c>
      <c r="K12" s="8">
        <f>'2019_2020'!$D12</f>
        <v>1114</v>
      </c>
      <c r="L12" s="1"/>
      <c r="M12" s="1"/>
    </row>
    <row r="13" spans="1:13" x14ac:dyDescent="0.2">
      <c r="A13" s="2" t="s">
        <v>22</v>
      </c>
      <c r="B13" s="8">
        <f>'2010_2011'!$D13</f>
        <v>0</v>
      </c>
      <c r="C13" s="1">
        <f>'2011_2012'!$D13</f>
        <v>2865</v>
      </c>
      <c r="D13" s="1">
        <f>'2012_2013'!$D13</f>
        <v>150</v>
      </c>
      <c r="E13" s="1">
        <f>'2013_2014'!$D13</f>
        <v>62</v>
      </c>
      <c r="F13" s="1">
        <f>'2014_2015'!$D13</f>
        <v>3</v>
      </c>
      <c r="G13" s="1">
        <f>'2015_2016'!$D13</f>
        <v>69</v>
      </c>
      <c r="H13" s="1">
        <f>'2016_2017'!$D13</f>
        <v>720</v>
      </c>
      <c r="I13" s="1">
        <f>'2017_2018'!$D13</f>
        <v>667</v>
      </c>
      <c r="J13" s="1">
        <f>'2018_2019'!$D13</f>
        <v>119</v>
      </c>
      <c r="K13" s="8">
        <f>'2019_2020'!$D13</f>
        <v>129</v>
      </c>
      <c r="L13" s="1"/>
      <c r="M13" s="1"/>
    </row>
    <row r="14" spans="1:13" x14ac:dyDescent="0.2">
      <c r="A14" s="2" t="s">
        <v>28</v>
      </c>
      <c r="B14" s="8">
        <f>'2010_2011'!$D14</f>
        <v>149073</v>
      </c>
      <c r="C14" s="1">
        <f>'2011_2012'!$D14</f>
        <v>22173</v>
      </c>
      <c r="D14" s="1">
        <f>'2012_2013'!$D14</f>
        <v>20</v>
      </c>
      <c r="E14" s="1">
        <f>'2013_2014'!$D14</f>
        <v>0</v>
      </c>
      <c r="F14" s="1">
        <f>'2014_2015'!$D14</f>
        <v>0</v>
      </c>
      <c r="G14" s="1">
        <f>'2015_2016'!$D14</f>
        <v>0</v>
      </c>
      <c r="H14" s="1">
        <f>'2016_2017'!$D14</f>
        <v>474</v>
      </c>
      <c r="I14" s="1">
        <f>'2017_2018'!$D14</f>
        <v>116</v>
      </c>
      <c r="J14" s="1">
        <f>'2018_2019'!$D14</f>
        <v>11</v>
      </c>
      <c r="K14" s="8">
        <f>'2019_2020'!$D14</f>
        <v>17</v>
      </c>
      <c r="L14" s="1"/>
      <c r="M14" s="1"/>
    </row>
    <row r="15" spans="1:13" x14ac:dyDescent="0.2">
      <c r="A15" s="1" t="s">
        <v>57</v>
      </c>
      <c r="B15" s="8">
        <f>SUM(B2:B14)</f>
        <v>149073</v>
      </c>
      <c r="C15" s="1">
        <f>SUM(C2:C14)</f>
        <v>60774</v>
      </c>
      <c r="D15" s="1">
        <f t="shared" ref="D15:K15" si="0">SUM(D2:D14)</f>
        <v>239163</v>
      </c>
      <c r="E15" s="1">
        <f t="shared" si="0"/>
        <v>226408</v>
      </c>
      <c r="F15" s="1">
        <f t="shared" si="0"/>
        <v>211473</v>
      </c>
      <c r="G15" s="1">
        <f t="shared" si="0"/>
        <v>199581</v>
      </c>
      <c r="H15" s="1">
        <f t="shared" si="0"/>
        <v>190325</v>
      </c>
      <c r="I15" s="1">
        <f t="shared" si="0"/>
        <v>189762</v>
      </c>
      <c r="J15" s="1">
        <f t="shared" si="0"/>
        <v>186699</v>
      </c>
      <c r="K15" s="1">
        <f t="shared" si="0"/>
        <v>179288</v>
      </c>
    </row>
    <row r="16" spans="1:13" x14ac:dyDescent="0.2">
      <c r="A16" s="8" t="s">
        <v>65</v>
      </c>
      <c r="B16" s="8"/>
      <c r="C16" t="s">
        <v>54</v>
      </c>
    </row>
    <row r="17" spans="1:13" x14ac:dyDescent="0.2">
      <c r="B17" s="7" t="s">
        <v>87</v>
      </c>
      <c r="C17" t="s">
        <v>43</v>
      </c>
      <c r="D17" t="s">
        <v>44</v>
      </c>
      <c r="E17" t="s">
        <v>45</v>
      </c>
      <c r="F17" t="s">
        <v>46</v>
      </c>
      <c r="G17" t="s">
        <v>47</v>
      </c>
      <c r="H17" t="s">
        <v>48</v>
      </c>
      <c r="I17" t="s">
        <v>49</v>
      </c>
      <c r="J17" t="s">
        <v>50</v>
      </c>
      <c r="K17" t="s">
        <v>51</v>
      </c>
    </row>
    <row r="18" spans="1:13" x14ac:dyDescent="0.2">
      <c r="A18" s="2" t="s">
        <v>23</v>
      </c>
      <c r="B18" s="3">
        <f>B2/10000</f>
        <v>0</v>
      </c>
      <c r="C18" s="3">
        <f>C2*4/10000</f>
        <v>2E-3</v>
      </c>
      <c r="D18" s="3">
        <f>D2*4/10000</f>
        <v>7.8391999999999999</v>
      </c>
      <c r="E18" s="3">
        <f>E2*4/10000</f>
        <v>8.6248000000000005</v>
      </c>
      <c r="F18" s="3">
        <f>F2*4/10000</f>
        <v>8.2691999999999997</v>
      </c>
      <c r="G18" s="3">
        <f t="shared" ref="G18:K18" si="1">G2*4/10000</f>
        <v>7.3932000000000002</v>
      </c>
      <c r="H18" s="3">
        <f t="shared" si="1"/>
        <v>3.3932000000000002</v>
      </c>
      <c r="I18" s="3">
        <f t="shared" si="1"/>
        <v>6.3167999999999997</v>
      </c>
      <c r="J18" s="3">
        <f t="shared" si="1"/>
        <v>3.8380000000000001</v>
      </c>
      <c r="K18" s="3">
        <f t="shared" si="1"/>
        <v>4.6504000000000003</v>
      </c>
    </row>
    <row r="19" spans="1:13" x14ac:dyDescent="0.2">
      <c r="A19" s="2" t="s">
        <v>16</v>
      </c>
      <c r="B19" s="3">
        <f t="shared" ref="B19:B30" si="2">B3/10000</f>
        <v>0</v>
      </c>
      <c r="C19" s="3">
        <f t="shared" ref="C19:K30" si="3">C3*4/10000</f>
        <v>0.18559999999999999</v>
      </c>
      <c r="D19" s="3">
        <f t="shared" si="3"/>
        <v>1.1092</v>
      </c>
      <c r="E19" s="3">
        <f t="shared" si="3"/>
        <v>1.6060000000000001</v>
      </c>
      <c r="F19" s="3">
        <f t="shared" si="3"/>
        <v>1.988</v>
      </c>
      <c r="G19" s="3">
        <f t="shared" si="3"/>
        <v>1.6948000000000001</v>
      </c>
      <c r="H19" s="3">
        <f t="shared" si="3"/>
        <v>1.1536</v>
      </c>
      <c r="I19" s="3">
        <f t="shared" si="3"/>
        <v>2.2067999999999999</v>
      </c>
      <c r="J19" s="3">
        <f t="shared" si="3"/>
        <v>2.2795999999999998</v>
      </c>
      <c r="K19" s="3">
        <f t="shared" si="3"/>
        <v>1.6848000000000001</v>
      </c>
    </row>
    <row r="20" spans="1:13" x14ac:dyDescent="0.2">
      <c r="A20" s="2" t="s">
        <v>17</v>
      </c>
      <c r="B20" s="3">
        <f t="shared" si="2"/>
        <v>0</v>
      </c>
      <c r="C20" s="3">
        <f t="shared" si="3"/>
        <v>0.5504</v>
      </c>
      <c r="D20" s="3">
        <f t="shared" si="3"/>
        <v>1.1928000000000001</v>
      </c>
      <c r="E20" s="3">
        <f t="shared" si="3"/>
        <v>2.1524000000000001</v>
      </c>
      <c r="F20" s="3">
        <f t="shared" si="3"/>
        <v>1.6704000000000001</v>
      </c>
      <c r="G20" s="3">
        <f t="shared" si="3"/>
        <v>1.3672</v>
      </c>
      <c r="H20" s="3">
        <f t="shared" si="3"/>
        <v>1.2851999999999999</v>
      </c>
      <c r="I20" s="3">
        <f t="shared" si="3"/>
        <v>1.8475999999999999</v>
      </c>
      <c r="J20" s="3">
        <f t="shared" si="3"/>
        <v>2.4904000000000002</v>
      </c>
      <c r="K20" s="3">
        <f t="shared" si="3"/>
        <v>2.1644000000000001</v>
      </c>
    </row>
    <row r="21" spans="1:13" x14ac:dyDescent="0.2">
      <c r="A21" s="2" t="s">
        <v>18</v>
      </c>
      <c r="B21" s="3">
        <f t="shared" si="2"/>
        <v>0</v>
      </c>
      <c r="C21" s="3">
        <f t="shared" si="3"/>
        <v>3.2507999999999999</v>
      </c>
      <c r="D21" s="3">
        <f t="shared" si="3"/>
        <v>0.98280000000000001</v>
      </c>
      <c r="E21" s="3">
        <f t="shared" si="3"/>
        <v>2.2383999999999999</v>
      </c>
      <c r="F21" s="3">
        <f t="shared" si="3"/>
        <v>1.7192000000000001</v>
      </c>
      <c r="G21" s="3">
        <f t="shared" si="3"/>
        <v>1.4432</v>
      </c>
      <c r="H21" s="3">
        <f t="shared" si="3"/>
        <v>1.5955999999999999</v>
      </c>
      <c r="I21" s="3">
        <f t="shared" si="3"/>
        <v>3.0316000000000001</v>
      </c>
      <c r="J21" s="3">
        <f t="shared" si="3"/>
        <v>3.9483999999999999</v>
      </c>
      <c r="K21" s="3">
        <f t="shared" si="3"/>
        <v>1.8492</v>
      </c>
    </row>
    <row r="22" spans="1:13" x14ac:dyDescent="0.2">
      <c r="A22" s="2" t="s">
        <v>24</v>
      </c>
      <c r="B22" s="3">
        <f t="shared" si="2"/>
        <v>0</v>
      </c>
      <c r="C22" s="3">
        <f t="shared" si="3"/>
        <v>5.3520000000000003</v>
      </c>
      <c r="D22" s="3">
        <f t="shared" si="3"/>
        <v>21.745200000000001</v>
      </c>
      <c r="E22" s="3">
        <f t="shared" si="3"/>
        <v>14.375999999999999</v>
      </c>
      <c r="F22" s="3">
        <f t="shared" si="3"/>
        <v>13.287599999999999</v>
      </c>
      <c r="G22" s="3">
        <f t="shared" si="3"/>
        <v>10.1236</v>
      </c>
      <c r="H22" s="3">
        <f t="shared" si="3"/>
        <v>2.1840000000000002</v>
      </c>
      <c r="I22" s="3">
        <f t="shared" si="3"/>
        <v>12.6496</v>
      </c>
      <c r="J22" s="3">
        <f t="shared" si="3"/>
        <v>5.2084000000000001</v>
      </c>
      <c r="K22" s="3">
        <f t="shared" si="3"/>
        <v>3.8359999999999999</v>
      </c>
    </row>
    <row r="23" spans="1:13" x14ac:dyDescent="0.2">
      <c r="A23" s="2" t="s">
        <v>25</v>
      </c>
      <c r="B23" s="3">
        <f t="shared" si="2"/>
        <v>0</v>
      </c>
      <c r="C23" s="3">
        <f t="shared" si="3"/>
        <v>0.81920000000000004</v>
      </c>
      <c r="D23" s="3">
        <f t="shared" si="3"/>
        <v>30.1432</v>
      </c>
      <c r="E23" s="3">
        <f t="shared" si="3"/>
        <v>31.378</v>
      </c>
      <c r="F23" s="3">
        <f t="shared" si="3"/>
        <v>18.4772</v>
      </c>
      <c r="G23" s="3">
        <f t="shared" si="3"/>
        <v>21.744399999999999</v>
      </c>
      <c r="H23" s="3">
        <f t="shared" si="3"/>
        <v>6.0507999999999997</v>
      </c>
      <c r="I23" s="3">
        <f t="shared" si="3"/>
        <v>17.761199999999999</v>
      </c>
      <c r="J23" s="3">
        <f t="shared" si="3"/>
        <v>8.6132000000000009</v>
      </c>
      <c r="K23" s="3">
        <f t="shared" si="3"/>
        <v>26.042400000000001</v>
      </c>
    </row>
    <row r="24" spans="1:13" x14ac:dyDescent="0.2">
      <c r="A24" s="2" t="s">
        <v>19</v>
      </c>
      <c r="B24" s="3">
        <f t="shared" si="2"/>
        <v>0</v>
      </c>
      <c r="C24" s="3">
        <f t="shared" si="3"/>
        <v>0.4496</v>
      </c>
      <c r="D24" s="3">
        <f t="shared" si="3"/>
        <v>20.9148</v>
      </c>
      <c r="E24" s="3">
        <f t="shared" si="3"/>
        <v>14.6408</v>
      </c>
      <c r="F24" s="3">
        <f t="shared" si="3"/>
        <v>21.226400000000002</v>
      </c>
      <c r="G24" s="3">
        <f t="shared" si="3"/>
        <v>19.948</v>
      </c>
      <c r="H24" s="3">
        <f t="shared" si="3"/>
        <v>26.9712</v>
      </c>
      <c r="I24" s="3">
        <f t="shared" si="3"/>
        <v>14.715199999999999</v>
      </c>
      <c r="J24" s="3">
        <f t="shared" si="3"/>
        <v>31.1448</v>
      </c>
      <c r="K24" s="3">
        <f t="shared" si="3"/>
        <v>22.759599999999999</v>
      </c>
    </row>
    <row r="25" spans="1:13" x14ac:dyDescent="0.2">
      <c r="A25" s="2" t="s">
        <v>26</v>
      </c>
      <c r="B25" s="3">
        <f t="shared" si="2"/>
        <v>0</v>
      </c>
      <c r="C25" s="3">
        <f t="shared" si="3"/>
        <v>0.4128</v>
      </c>
      <c r="D25" s="3">
        <f t="shared" si="3"/>
        <v>6.9340000000000002</v>
      </c>
      <c r="E25" s="3">
        <f t="shared" si="3"/>
        <v>7.0179999999999998</v>
      </c>
      <c r="F25" s="3">
        <f t="shared" si="3"/>
        <v>9.0492000000000008</v>
      </c>
      <c r="G25" s="3">
        <f t="shared" si="3"/>
        <v>8.6883999999999997</v>
      </c>
      <c r="H25" s="3">
        <f t="shared" si="3"/>
        <v>24.252400000000002</v>
      </c>
      <c r="I25" s="3">
        <f t="shared" si="3"/>
        <v>5.59</v>
      </c>
      <c r="J25" s="3">
        <f t="shared" si="3"/>
        <v>8.8680000000000003</v>
      </c>
      <c r="K25" s="3">
        <f t="shared" si="3"/>
        <v>2.6983999999999999</v>
      </c>
    </row>
    <row r="26" spans="1:13" x14ac:dyDescent="0.2">
      <c r="A26" s="2" t="s">
        <v>27</v>
      </c>
      <c r="B26" s="3">
        <f t="shared" si="2"/>
        <v>0</v>
      </c>
      <c r="C26" s="3">
        <f t="shared" si="3"/>
        <v>0.68359999999999999</v>
      </c>
      <c r="D26" s="3">
        <f t="shared" si="3"/>
        <v>3.6536</v>
      </c>
      <c r="E26" s="3">
        <f t="shared" si="3"/>
        <v>6.1311999999999998</v>
      </c>
      <c r="F26" s="3">
        <f t="shared" si="3"/>
        <v>6.8635999999999999</v>
      </c>
      <c r="G26" s="3">
        <f t="shared" si="3"/>
        <v>6.1048</v>
      </c>
      <c r="H26" s="3">
        <f t="shared" si="3"/>
        <v>5.3352000000000004</v>
      </c>
      <c r="I26" s="3">
        <f t="shared" si="3"/>
        <v>7.7324000000000002</v>
      </c>
      <c r="J26" s="3">
        <f t="shared" si="3"/>
        <v>5.1539999999999999</v>
      </c>
      <c r="K26" s="3">
        <f t="shared" si="3"/>
        <v>3.3744000000000001</v>
      </c>
    </row>
    <row r="27" spans="1:13" x14ac:dyDescent="0.2">
      <c r="A27" s="2" t="s">
        <v>20</v>
      </c>
      <c r="B27" s="3">
        <f t="shared" si="2"/>
        <v>0</v>
      </c>
      <c r="C27" s="3">
        <f t="shared" si="3"/>
        <v>1.2464</v>
      </c>
      <c r="D27" s="3">
        <f t="shared" si="3"/>
        <v>0.9224</v>
      </c>
      <c r="E27" s="3">
        <f t="shared" si="3"/>
        <v>2.1436000000000002</v>
      </c>
      <c r="F27" s="3">
        <f t="shared" si="3"/>
        <v>1.82</v>
      </c>
      <c r="G27" s="3">
        <f t="shared" si="3"/>
        <v>1.0344</v>
      </c>
      <c r="H27" s="3">
        <f t="shared" si="3"/>
        <v>2.2648000000000001</v>
      </c>
      <c r="I27" s="3">
        <f t="shared" si="3"/>
        <v>2.746</v>
      </c>
      <c r="J27" s="3">
        <f t="shared" si="3"/>
        <v>2.6616</v>
      </c>
      <c r="K27" s="3">
        <f t="shared" si="3"/>
        <v>2.1516000000000002</v>
      </c>
    </row>
    <row r="28" spans="1:13" x14ac:dyDescent="0.2">
      <c r="A28" s="2" t="s">
        <v>21</v>
      </c>
      <c r="B28" s="3">
        <f t="shared" si="2"/>
        <v>0</v>
      </c>
      <c r="C28" s="3">
        <f t="shared" si="3"/>
        <v>1.3420000000000001</v>
      </c>
      <c r="D28" s="3">
        <f t="shared" si="3"/>
        <v>0.16</v>
      </c>
      <c r="E28" s="3">
        <f t="shared" si="3"/>
        <v>0.22919999999999999</v>
      </c>
      <c r="F28" s="3">
        <f t="shared" si="3"/>
        <v>0.2172</v>
      </c>
      <c r="G28" s="3">
        <f t="shared" si="3"/>
        <v>0.26279999999999998</v>
      </c>
      <c r="H28" s="3">
        <f t="shared" si="3"/>
        <v>1.1664000000000001</v>
      </c>
      <c r="I28" s="3">
        <f t="shared" si="3"/>
        <v>0.99439999999999995</v>
      </c>
      <c r="J28" s="3">
        <f t="shared" si="3"/>
        <v>0.42120000000000002</v>
      </c>
      <c r="K28" s="3">
        <f t="shared" si="3"/>
        <v>0.4456</v>
      </c>
    </row>
    <row r="29" spans="1:13" x14ac:dyDescent="0.2">
      <c r="A29" s="2" t="s">
        <v>22</v>
      </c>
      <c r="B29" s="3">
        <f t="shared" si="2"/>
        <v>0</v>
      </c>
      <c r="C29" s="3">
        <f t="shared" si="3"/>
        <v>1.1459999999999999</v>
      </c>
      <c r="D29" s="3">
        <f t="shared" si="3"/>
        <v>0.06</v>
      </c>
      <c r="E29" s="3">
        <f t="shared" si="3"/>
        <v>2.4799999999999999E-2</v>
      </c>
      <c r="F29" s="3">
        <f t="shared" si="3"/>
        <v>1.1999999999999999E-3</v>
      </c>
      <c r="G29" s="3">
        <f t="shared" si="3"/>
        <v>2.76E-2</v>
      </c>
      <c r="H29" s="3">
        <f t="shared" si="3"/>
        <v>0.28799999999999998</v>
      </c>
      <c r="I29" s="3">
        <f t="shared" si="3"/>
        <v>0.26679999999999998</v>
      </c>
      <c r="J29" s="3">
        <f t="shared" si="3"/>
        <v>4.7600000000000003E-2</v>
      </c>
      <c r="K29" s="3">
        <f t="shared" si="3"/>
        <v>5.16E-2</v>
      </c>
    </row>
    <row r="30" spans="1:13" x14ac:dyDescent="0.2">
      <c r="A30" s="2" t="s">
        <v>28</v>
      </c>
      <c r="B30" s="3">
        <f t="shared" si="2"/>
        <v>14.907299999999999</v>
      </c>
      <c r="C30" s="3">
        <f t="shared" si="3"/>
        <v>8.8691999999999993</v>
      </c>
      <c r="D30" s="3">
        <f t="shared" si="3"/>
        <v>8.0000000000000002E-3</v>
      </c>
      <c r="E30" s="3">
        <f t="shared" si="3"/>
        <v>0</v>
      </c>
      <c r="F30" s="3">
        <f t="shared" si="3"/>
        <v>0</v>
      </c>
      <c r="G30" s="3">
        <f t="shared" si="3"/>
        <v>0</v>
      </c>
      <c r="H30" s="3">
        <f t="shared" si="3"/>
        <v>0.18959999999999999</v>
      </c>
      <c r="I30" s="3">
        <f t="shared" si="3"/>
        <v>4.6399999999999997E-2</v>
      </c>
      <c r="J30" s="3">
        <f t="shared" si="3"/>
        <v>4.4000000000000003E-3</v>
      </c>
      <c r="K30" s="3">
        <f t="shared" si="3"/>
        <v>6.7999999999999996E-3</v>
      </c>
    </row>
    <row r="31" spans="1:13" x14ac:dyDescent="0.2">
      <c r="A31" s="24" t="s">
        <v>90</v>
      </c>
      <c r="C31" s="3">
        <f>zst_1112!H4</f>
        <v>0.89448043958599999</v>
      </c>
      <c r="D31" s="3">
        <f>zst_1213!H4</f>
        <v>-0.21753683168400001</v>
      </c>
      <c r="E31" s="3">
        <f>zst_1314!H4</f>
        <v>-0.24775275601999999</v>
      </c>
      <c r="F31" s="3">
        <f>zst_1415!H4</f>
        <v>-0.226027763238</v>
      </c>
      <c r="G31" s="3">
        <f>zst_1516!H4</f>
        <v>-0.212415029798</v>
      </c>
      <c r="H31" s="3">
        <f>zst_1617!H4</f>
        <v>-4.8256876818599997E-2</v>
      </c>
      <c r="I31" s="3">
        <f>zst_1718!H4</f>
        <v>-0.186759641601</v>
      </c>
      <c r="J31" s="3">
        <f>zst_1819!H4</f>
        <v>-0.123288141278</v>
      </c>
      <c r="K31" s="3">
        <f>zst_1920!H4</f>
        <v>-0.150963446694</v>
      </c>
      <c r="L31" s="3">
        <f>AVERAGE(D31:K31)</f>
        <v>-0.17662506089145</v>
      </c>
      <c r="M31" s="23" t="s">
        <v>117</v>
      </c>
    </row>
    <row r="32" spans="1:13" x14ac:dyDescent="0.2">
      <c r="B32" s="3">
        <f>zst_1011!H4</f>
        <v>2.5685190477100002</v>
      </c>
      <c r="L32" s="3">
        <f>AVERAGE(D31:G31)</f>
        <v>-0.22593309518499999</v>
      </c>
      <c r="M32" s="23" t="s">
        <v>118</v>
      </c>
    </row>
    <row r="33" spans="12:13" x14ac:dyDescent="0.2">
      <c r="L33" s="3">
        <f>AVERAGE(H31:K31)</f>
        <v>-0.12731702659790001</v>
      </c>
      <c r="M33" s="23" t="s">
        <v>119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U39" sqref="U39"/>
    </sheetView>
  </sheetViews>
  <sheetFormatPr defaultRowHeight="12.75" x14ac:dyDescent="0.2"/>
  <cols>
    <col min="1" max="1" width="13.28515625" customWidth="1"/>
    <col min="2" max="2" width="13.28515625" style="7" customWidth="1"/>
  </cols>
  <sheetData>
    <row r="1" spans="1:13" x14ac:dyDescent="0.2">
      <c r="A1" s="1" t="s">
        <v>0</v>
      </c>
      <c r="B1" s="8" t="str">
        <f>'2010_2011'!$E1</f>
        <v>DEELG_1_3</v>
      </c>
      <c r="C1" s="1" t="str">
        <f>'2011_2012'!$E1</f>
        <v>DEELG_1_3</v>
      </c>
      <c r="D1" s="1" t="str">
        <f>'2012_2013'!$E1</f>
        <v>DEELG_1_3</v>
      </c>
      <c r="E1" s="1" t="str">
        <f>'2013_2014'!$E1</f>
        <v>DEELG_1_3</v>
      </c>
      <c r="F1" s="1" t="str">
        <f>'2014_2015'!$E1</f>
        <v>DEELG_1_3</v>
      </c>
      <c r="G1" s="1" t="str">
        <f>'2015_2016'!$E1</f>
        <v>DEELG_1_3</v>
      </c>
      <c r="H1" s="1" t="str">
        <f>'2016_2017'!$E1</f>
        <v>DEELG_1_3</v>
      </c>
      <c r="I1" s="1" t="str">
        <f>'2017_2018'!$E1</f>
        <v>DEELG_1_3</v>
      </c>
      <c r="J1" s="1" t="str">
        <f>'2018_2019'!$E1</f>
        <v>DEELG_1_3</v>
      </c>
      <c r="K1" s="8" t="str">
        <f>'2019_2020'!$E1</f>
        <v>DEELG_1_3</v>
      </c>
      <c r="L1" s="1"/>
      <c r="M1" s="1"/>
    </row>
    <row r="2" spans="1:13" x14ac:dyDescent="0.2">
      <c r="A2" s="2" t="s">
        <v>23</v>
      </c>
      <c r="B2" s="8">
        <f>'2010_2011'!$E2</f>
        <v>5182</v>
      </c>
      <c r="C2" s="1">
        <f>'2011_2012'!$E2</f>
        <v>5360</v>
      </c>
      <c r="D2" s="1">
        <f>'2012_2013'!$E2</f>
        <v>215</v>
      </c>
      <c r="E2" s="1">
        <f>'2013_2014'!$E2</f>
        <v>215</v>
      </c>
      <c r="F2" s="1">
        <f>'2014_2015'!$E2</f>
        <v>841</v>
      </c>
      <c r="G2" s="1">
        <f>'2015_2016'!$E2</f>
        <v>216</v>
      </c>
      <c r="H2" s="1">
        <f>'2016_2017'!$E2</f>
        <v>935</v>
      </c>
      <c r="I2" s="1">
        <f>'2017_2018'!$E2</f>
        <v>841</v>
      </c>
      <c r="J2" s="1">
        <f>'2018_2019'!$E2</f>
        <v>808</v>
      </c>
      <c r="K2" s="8">
        <f>'2019_2020'!$E2</f>
        <v>3931</v>
      </c>
      <c r="L2" s="1"/>
      <c r="M2" s="1"/>
    </row>
    <row r="3" spans="1:13" x14ac:dyDescent="0.2">
      <c r="A3" s="2" t="s">
        <v>16</v>
      </c>
      <c r="B3" s="8">
        <f>'2010_2011'!$E3</f>
        <v>10941</v>
      </c>
      <c r="C3" s="1">
        <f>'2011_2012'!$E3</f>
        <v>3901</v>
      </c>
      <c r="D3" s="1">
        <f>'2012_2013'!$E3</f>
        <v>922</v>
      </c>
      <c r="E3" s="1">
        <f>'2013_2014'!$E3</f>
        <v>1322</v>
      </c>
      <c r="F3" s="1">
        <f>'2014_2015'!$E3</f>
        <v>2812</v>
      </c>
      <c r="G3" s="1">
        <f>'2015_2016'!$E3</f>
        <v>561</v>
      </c>
      <c r="H3" s="1">
        <f>'2016_2017'!$E3</f>
        <v>993</v>
      </c>
      <c r="I3" s="1">
        <f>'2017_2018'!$E3</f>
        <v>1593</v>
      </c>
      <c r="J3" s="1">
        <f>'2018_2019'!$E3</f>
        <v>3356</v>
      </c>
      <c r="K3" s="8">
        <f>'2019_2020'!$E3</f>
        <v>4948</v>
      </c>
      <c r="L3" s="1"/>
      <c r="M3" s="1"/>
    </row>
    <row r="4" spans="1:13" x14ac:dyDescent="0.2">
      <c r="A4" s="2" t="s">
        <v>17</v>
      </c>
      <c r="B4" s="8">
        <f>'2010_2011'!$E4</f>
        <v>14650</v>
      </c>
      <c r="C4" s="1">
        <f>'2011_2012'!$E4</f>
        <v>5696</v>
      </c>
      <c r="D4" s="1">
        <f>'2012_2013'!$E4</f>
        <v>1489</v>
      </c>
      <c r="E4" s="1">
        <f>'2013_2014'!$E4</f>
        <v>4209</v>
      </c>
      <c r="F4" s="1">
        <f>'2014_2015'!$E4</f>
        <v>4125</v>
      </c>
      <c r="G4" s="1">
        <f>'2015_2016'!$E4</f>
        <v>2362</v>
      </c>
      <c r="H4" s="1">
        <f>'2016_2017'!$E4</f>
        <v>2214</v>
      </c>
      <c r="I4" s="1">
        <f>'2017_2018'!$E4</f>
        <v>4150</v>
      </c>
      <c r="J4" s="1">
        <f>'2018_2019'!$E4</f>
        <v>4835</v>
      </c>
      <c r="K4" s="8">
        <f>'2019_2020'!$E4</f>
        <v>5803</v>
      </c>
      <c r="L4" s="1"/>
      <c r="M4" s="1"/>
    </row>
    <row r="5" spans="1:13" x14ac:dyDescent="0.2">
      <c r="A5" s="2" t="s">
        <v>18</v>
      </c>
      <c r="B5" s="8">
        <f>'2010_2011'!$E5</f>
        <v>12397</v>
      </c>
      <c r="C5" s="1">
        <f>'2011_2012'!$E5</f>
        <v>9107</v>
      </c>
      <c r="D5" s="1">
        <f>'2012_2013'!$E5</f>
        <v>2911</v>
      </c>
      <c r="E5" s="1">
        <f>'2013_2014'!$E5</f>
        <v>10357</v>
      </c>
      <c r="F5" s="1">
        <f>'2014_2015'!$E5</f>
        <v>6037</v>
      </c>
      <c r="G5" s="1">
        <f>'2015_2016'!$E5</f>
        <v>6817</v>
      </c>
      <c r="H5" s="1">
        <f>'2016_2017'!$E5</f>
        <v>3354</v>
      </c>
      <c r="I5" s="1">
        <f>'2017_2018'!$E5</f>
        <v>8484</v>
      </c>
      <c r="J5" s="1">
        <f>'2018_2019'!$E5</f>
        <v>7742</v>
      </c>
      <c r="K5" s="8">
        <f>'2019_2020'!$E5</f>
        <v>7604</v>
      </c>
      <c r="L5" s="1"/>
      <c r="M5" s="1"/>
    </row>
    <row r="6" spans="1:13" x14ac:dyDescent="0.2">
      <c r="A6" s="2" t="s">
        <v>24</v>
      </c>
      <c r="B6" s="8">
        <f>'2010_2011'!$E6</f>
        <v>17789</v>
      </c>
      <c r="C6" s="1">
        <f>'2011_2012'!$E6</f>
        <v>11154</v>
      </c>
      <c r="D6" s="1">
        <f>'2012_2013'!$E6</f>
        <v>9254</v>
      </c>
      <c r="E6" s="1">
        <f>'2013_2014'!$E6</f>
        <v>18507</v>
      </c>
      <c r="F6" s="1">
        <f>'2014_2015'!$E6</f>
        <v>7326</v>
      </c>
      <c r="G6" s="1">
        <f>'2015_2016'!$E6</f>
        <v>10275</v>
      </c>
      <c r="H6" s="1">
        <f>'2016_2017'!$E6</f>
        <v>5262</v>
      </c>
      <c r="I6" s="1">
        <f>'2017_2018'!$E6</f>
        <v>10880</v>
      </c>
      <c r="J6" s="1">
        <f>'2018_2019'!$E6</f>
        <v>7908</v>
      </c>
      <c r="K6" s="8">
        <f>'2019_2020'!$E6</f>
        <v>11844</v>
      </c>
      <c r="L6" s="1"/>
      <c r="M6" s="1"/>
    </row>
    <row r="7" spans="1:13" x14ac:dyDescent="0.2">
      <c r="A7" s="2" t="s">
        <v>25</v>
      </c>
      <c r="B7" s="8">
        <f>'2010_2011'!$E7</f>
        <v>39428</v>
      </c>
      <c r="C7" s="1">
        <f>'2011_2012'!$E7</f>
        <v>4536</v>
      </c>
      <c r="D7" s="1">
        <f>'2012_2013'!$E7</f>
        <v>11987</v>
      </c>
      <c r="E7" s="1">
        <f>'2013_2014'!$E7</f>
        <v>20921</v>
      </c>
      <c r="F7" s="1">
        <f>'2014_2015'!$E7</f>
        <v>8363</v>
      </c>
      <c r="G7" s="1">
        <f>'2015_2016'!$E7</f>
        <v>18725</v>
      </c>
      <c r="H7" s="1">
        <f>'2016_2017'!$E7</f>
        <v>6382</v>
      </c>
      <c r="I7" s="1">
        <f>'2017_2018'!$E7</f>
        <v>15335</v>
      </c>
      <c r="J7" s="1">
        <f>'2018_2019'!$E7</f>
        <v>7240</v>
      </c>
      <c r="K7" s="8">
        <f>'2019_2020'!$E7</f>
        <v>19869</v>
      </c>
      <c r="L7" s="1"/>
      <c r="M7" s="1"/>
    </row>
    <row r="8" spans="1:13" x14ac:dyDescent="0.2">
      <c r="A8" s="2" t="s">
        <v>19</v>
      </c>
      <c r="B8" s="8">
        <f>'2010_2011'!$E8</f>
        <v>17436</v>
      </c>
      <c r="C8" s="1">
        <f>'2011_2012'!$E8</f>
        <v>1585</v>
      </c>
      <c r="D8" s="1">
        <f>'2012_2013'!$E8</f>
        <v>22696</v>
      </c>
      <c r="E8" s="1">
        <f>'2013_2014'!$E8</f>
        <v>15689</v>
      </c>
      <c r="F8" s="1">
        <f>'2014_2015'!$E8</f>
        <v>20474</v>
      </c>
      <c r="G8" s="1">
        <f>'2015_2016'!$E8</f>
        <v>19821</v>
      </c>
      <c r="H8" s="1">
        <f>'2016_2017'!$E8</f>
        <v>9916</v>
      </c>
      <c r="I8" s="1">
        <f>'2017_2018'!$E8</f>
        <v>15086</v>
      </c>
      <c r="J8" s="1">
        <f>'2018_2019'!$E8</f>
        <v>20917</v>
      </c>
      <c r="K8" s="8">
        <f>'2019_2020'!$E8</f>
        <v>17864</v>
      </c>
      <c r="L8" s="1"/>
      <c r="M8" s="1"/>
    </row>
    <row r="9" spans="1:13" x14ac:dyDescent="0.2">
      <c r="A9" s="2" t="s">
        <v>26</v>
      </c>
      <c r="B9" s="8">
        <f>'2010_2011'!$E9</f>
        <v>9848</v>
      </c>
      <c r="C9" s="1">
        <f>'2011_2012'!$E9</f>
        <v>1746</v>
      </c>
      <c r="D9" s="1">
        <f>'2012_2013'!$E9</f>
        <v>13897</v>
      </c>
      <c r="E9" s="1">
        <f>'2013_2014'!$E9</f>
        <v>9257</v>
      </c>
      <c r="F9" s="1">
        <f>'2014_2015'!$E9</f>
        <v>24091</v>
      </c>
      <c r="G9" s="1">
        <f>'2015_2016'!$E9</f>
        <v>12610</v>
      </c>
      <c r="H9" s="1">
        <f>'2016_2017'!$E9</f>
        <v>21860</v>
      </c>
      <c r="I9" s="1">
        <f>'2017_2018'!$E9</f>
        <v>12573</v>
      </c>
      <c r="J9" s="1">
        <f>'2018_2019'!$E9</f>
        <v>17522</v>
      </c>
      <c r="K9" s="8">
        <f>'2019_2020'!$E9</f>
        <v>11926</v>
      </c>
      <c r="L9" s="1"/>
      <c r="M9" s="1"/>
    </row>
    <row r="10" spans="1:13" x14ac:dyDescent="0.2">
      <c r="A10" s="2" t="s">
        <v>27</v>
      </c>
      <c r="B10" s="8">
        <f>'2010_2011'!$E10</f>
        <v>15899</v>
      </c>
      <c r="C10" s="1">
        <f>'2011_2012'!$E10</f>
        <v>2852</v>
      </c>
      <c r="D10" s="1">
        <f>'2012_2013'!$E10</f>
        <v>12655</v>
      </c>
      <c r="E10" s="1">
        <f>'2013_2014'!$E10</f>
        <v>15486</v>
      </c>
      <c r="F10" s="1">
        <f>'2014_2015'!$E10</f>
        <v>14490</v>
      </c>
      <c r="G10" s="1">
        <f>'2015_2016'!$E10</f>
        <v>17092</v>
      </c>
      <c r="H10" s="1">
        <f>'2016_2017'!$E10</f>
        <v>23968</v>
      </c>
      <c r="I10" s="1">
        <f>'2017_2018'!$E10</f>
        <v>18943</v>
      </c>
      <c r="J10" s="1">
        <f>'2018_2019'!$E10</f>
        <v>17776</v>
      </c>
      <c r="K10" s="8">
        <f>'2019_2020'!$E10</f>
        <v>12959</v>
      </c>
      <c r="L10" s="1"/>
      <c r="M10" s="1"/>
    </row>
    <row r="11" spans="1:13" x14ac:dyDescent="0.2">
      <c r="A11" s="2" t="s">
        <v>20</v>
      </c>
      <c r="B11" s="8">
        <f>'2010_2011'!$E11</f>
        <v>20766</v>
      </c>
      <c r="C11" s="1">
        <f>'2011_2012'!$E11</f>
        <v>3240</v>
      </c>
      <c r="D11" s="1">
        <f>'2012_2013'!$E11</f>
        <v>18606</v>
      </c>
      <c r="E11" s="1">
        <f>'2013_2014'!$E11</f>
        <v>14582</v>
      </c>
      <c r="F11" s="1">
        <f>'2014_2015'!$E11</f>
        <v>14603</v>
      </c>
      <c r="G11" s="1">
        <f>'2015_2016'!$E11</f>
        <v>16222</v>
      </c>
      <c r="H11" s="1">
        <f>'2016_2017'!$E11</f>
        <v>20905</v>
      </c>
      <c r="I11" s="1">
        <f>'2017_2018'!$E11</f>
        <v>12399</v>
      </c>
      <c r="J11" s="1">
        <f>'2018_2019'!$E11</f>
        <v>14094</v>
      </c>
      <c r="K11" s="8">
        <f>'2019_2020'!$E11</f>
        <v>12214</v>
      </c>
      <c r="L11" s="1"/>
      <c r="M11" s="1"/>
    </row>
    <row r="12" spans="1:13" x14ac:dyDescent="0.2">
      <c r="A12" s="2" t="s">
        <v>21</v>
      </c>
      <c r="B12" s="8">
        <f>'2010_2011'!$E12</f>
        <v>15479</v>
      </c>
      <c r="C12" s="1">
        <f>'2011_2012'!$E12</f>
        <v>3027</v>
      </c>
      <c r="D12" s="1">
        <f>'2012_2013'!$E12</f>
        <v>11876</v>
      </c>
      <c r="E12" s="1">
        <f>'2013_2014'!$E12</f>
        <v>6831</v>
      </c>
      <c r="F12" s="1">
        <f>'2014_2015'!$E12</f>
        <v>8403</v>
      </c>
      <c r="G12" s="1">
        <f>'2015_2016'!$E12</f>
        <v>3070</v>
      </c>
      <c r="H12" s="1">
        <f>'2016_2017'!$E12</f>
        <v>9342</v>
      </c>
      <c r="I12" s="1">
        <f>'2017_2018'!$E12</f>
        <v>7965</v>
      </c>
      <c r="J12" s="1">
        <f>'2018_2019'!$E12</f>
        <v>7410</v>
      </c>
      <c r="K12" s="8">
        <f>'2019_2020'!$E12</f>
        <v>5438</v>
      </c>
      <c r="L12" s="1"/>
      <c r="M12" s="1"/>
    </row>
    <row r="13" spans="1:13" x14ac:dyDescent="0.2">
      <c r="A13" s="2" t="s">
        <v>22</v>
      </c>
      <c r="B13" s="8">
        <f>'2010_2011'!$E13</f>
        <v>5212</v>
      </c>
      <c r="C13" s="1">
        <f>'2011_2012'!$E13</f>
        <v>3279</v>
      </c>
      <c r="D13" s="1">
        <f>'2012_2013'!$E13</f>
        <v>6982</v>
      </c>
      <c r="E13" s="1">
        <f>'2013_2014'!$E13</f>
        <v>4246</v>
      </c>
      <c r="F13" s="1">
        <f>'2014_2015'!$E13</f>
        <v>3664</v>
      </c>
      <c r="G13" s="1">
        <f>'2015_2016'!$E13</f>
        <v>1138</v>
      </c>
      <c r="H13" s="1">
        <f>'2016_2017'!$E13</f>
        <v>3240</v>
      </c>
      <c r="I13" s="1">
        <f>'2017_2018'!$E13</f>
        <v>3892</v>
      </c>
      <c r="J13" s="1">
        <f>'2018_2019'!$E13</f>
        <v>1960</v>
      </c>
      <c r="K13" s="8">
        <f>'2019_2020'!$E13</f>
        <v>2669</v>
      </c>
      <c r="L13" s="1"/>
      <c r="M13" s="1"/>
    </row>
    <row r="14" spans="1:13" x14ac:dyDescent="0.2">
      <c r="A14" s="2" t="s">
        <v>28</v>
      </c>
      <c r="B14" s="8">
        <f>'2010_2011'!$E14</f>
        <v>66432</v>
      </c>
      <c r="C14" s="1">
        <f>'2011_2012'!$E14</f>
        <v>17631</v>
      </c>
      <c r="D14" s="1">
        <f>'2012_2013'!$E14</f>
        <v>5966</v>
      </c>
      <c r="E14" s="1">
        <f>'2013_2014'!$E14</f>
        <v>2591</v>
      </c>
      <c r="F14" s="1">
        <f>'2014_2015'!$E14</f>
        <v>4481</v>
      </c>
      <c r="G14" s="1">
        <f>'2015_2016'!$E14</f>
        <v>1275</v>
      </c>
      <c r="H14" s="1">
        <f>'2016_2017'!$E14</f>
        <v>1369</v>
      </c>
      <c r="I14" s="1">
        <f>'2017_2018'!$E14</f>
        <v>1028</v>
      </c>
      <c r="J14" s="1">
        <f>'2018_2019'!$E14</f>
        <v>497</v>
      </c>
      <c r="K14" s="8">
        <f>'2019_2020'!$E14</f>
        <v>2122</v>
      </c>
      <c r="L14" s="1"/>
      <c r="M14" s="1"/>
    </row>
    <row r="15" spans="1:13" x14ac:dyDescent="0.2">
      <c r="A15" s="1" t="s">
        <v>57</v>
      </c>
      <c r="B15" s="8">
        <f>SUM(B2:B14)</f>
        <v>251459</v>
      </c>
      <c r="C15" s="1">
        <f>SUM(C2:C14)</f>
        <v>73114</v>
      </c>
      <c r="D15" s="1">
        <f t="shared" ref="D15:K15" si="0">SUM(D2:D14)</f>
        <v>119456</v>
      </c>
      <c r="E15" s="1">
        <f t="shared" si="0"/>
        <v>124213</v>
      </c>
      <c r="F15" s="1">
        <f t="shared" si="0"/>
        <v>119710</v>
      </c>
      <c r="G15" s="1">
        <f t="shared" si="0"/>
        <v>110184</v>
      </c>
      <c r="H15" s="1">
        <f t="shared" si="0"/>
        <v>109740</v>
      </c>
      <c r="I15" s="1">
        <f t="shared" si="0"/>
        <v>113169</v>
      </c>
      <c r="J15" s="1">
        <f t="shared" si="0"/>
        <v>112065</v>
      </c>
      <c r="K15" s="1">
        <f t="shared" si="0"/>
        <v>119191</v>
      </c>
    </row>
    <row r="16" spans="1:13" x14ac:dyDescent="0.2">
      <c r="A16" s="8" t="s">
        <v>65</v>
      </c>
      <c r="B16" s="8"/>
      <c r="C16" t="s">
        <v>55</v>
      </c>
    </row>
    <row r="17" spans="1:13" x14ac:dyDescent="0.2">
      <c r="B17" s="7" t="s">
        <v>87</v>
      </c>
      <c r="C17" t="s">
        <v>43</v>
      </c>
      <c r="D17" t="s">
        <v>44</v>
      </c>
      <c r="E17" t="s">
        <v>45</v>
      </c>
      <c r="F17" t="s">
        <v>46</v>
      </c>
      <c r="G17" t="s">
        <v>47</v>
      </c>
      <c r="H17" t="s">
        <v>48</v>
      </c>
      <c r="I17" t="s">
        <v>49</v>
      </c>
      <c r="J17" t="s">
        <v>50</v>
      </c>
      <c r="K17" t="s">
        <v>51</v>
      </c>
    </row>
    <row r="18" spans="1:13" x14ac:dyDescent="0.2">
      <c r="A18" s="2" t="s">
        <v>23</v>
      </c>
      <c r="B18" s="3">
        <f>B2/10000</f>
        <v>0.51819999999999999</v>
      </c>
      <c r="C18" s="3">
        <f>C2*4/10000</f>
        <v>2.1440000000000001</v>
      </c>
      <c r="D18" s="3">
        <f>D2*4/10000</f>
        <v>8.5999999999999993E-2</v>
      </c>
      <c r="E18" s="3">
        <f>E2*4/10000</f>
        <v>8.5999999999999993E-2</v>
      </c>
      <c r="F18" s="3">
        <f>F2*4/10000</f>
        <v>0.33639999999999998</v>
      </c>
      <c r="G18" s="3">
        <f t="shared" ref="G18:K18" si="1">G2*4/10000</f>
        <v>8.6400000000000005E-2</v>
      </c>
      <c r="H18" s="3">
        <f t="shared" si="1"/>
        <v>0.374</v>
      </c>
      <c r="I18" s="3">
        <f t="shared" si="1"/>
        <v>0.33639999999999998</v>
      </c>
      <c r="J18" s="3">
        <f t="shared" si="1"/>
        <v>0.32319999999999999</v>
      </c>
      <c r="K18" s="3">
        <f t="shared" si="1"/>
        <v>1.5724</v>
      </c>
    </row>
    <row r="19" spans="1:13" x14ac:dyDescent="0.2">
      <c r="A19" s="2" t="s">
        <v>16</v>
      </c>
      <c r="B19" s="3">
        <f t="shared" ref="B19:B30" si="2">B3/10000</f>
        <v>1.0941000000000001</v>
      </c>
      <c r="C19" s="3">
        <f t="shared" ref="C19:K30" si="3">C3*4/10000</f>
        <v>1.5604</v>
      </c>
      <c r="D19" s="3">
        <f t="shared" si="3"/>
        <v>0.36880000000000002</v>
      </c>
      <c r="E19" s="3">
        <f t="shared" si="3"/>
        <v>0.52880000000000005</v>
      </c>
      <c r="F19" s="3">
        <f t="shared" si="3"/>
        <v>1.1248</v>
      </c>
      <c r="G19" s="3">
        <f t="shared" si="3"/>
        <v>0.22439999999999999</v>
      </c>
      <c r="H19" s="3">
        <f t="shared" si="3"/>
        <v>0.3972</v>
      </c>
      <c r="I19" s="3">
        <f t="shared" si="3"/>
        <v>0.63719999999999999</v>
      </c>
      <c r="J19" s="3">
        <f t="shared" si="3"/>
        <v>1.3424</v>
      </c>
      <c r="K19" s="3">
        <f t="shared" si="3"/>
        <v>1.9792000000000001</v>
      </c>
    </row>
    <row r="20" spans="1:13" x14ac:dyDescent="0.2">
      <c r="A20" s="2" t="s">
        <v>17</v>
      </c>
      <c r="B20" s="3">
        <f t="shared" si="2"/>
        <v>1.4650000000000001</v>
      </c>
      <c r="C20" s="3">
        <f t="shared" si="3"/>
        <v>2.2784</v>
      </c>
      <c r="D20" s="3">
        <f t="shared" si="3"/>
        <v>0.59560000000000002</v>
      </c>
      <c r="E20" s="3">
        <f t="shared" si="3"/>
        <v>1.6836</v>
      </c>
      <c r="F20" s="3">
        <f t="shared" si="3"/>
        <v>1.65</v>
      </c>
      <c r="G20" s="3">
        <f t="shared" si="3"/>
        <v>0.94479999999999997</v>
      </c>
      <c r="H20" s="3">
        <f t="shared" si="3"/>
        <v>0.88560000000000005</v>
      </c>
      <c r="I20" s="3">
        <f t="shared" si="3"/>
        <v>1.66</v>
      </c>
      <c r="J20" s="3">
        <f t="shared" si="3"/>
        <v>1.9339999999999999</v>
      </c>
      <c r="K20" s="3">
        <f t="shared" si="3"/>
        <v>2.3212000000000002</v>
      </c>
    </row>
    <row r="21" spans="1:13" x14ac:dyDescent="0.2">
      <c r="A21" s="2" t="s">
        <v>18</v>
      </c>
      <c r="B21" s="3">
        <f t="shared" si="2"/>
        <v>1.2397</v>
      </c>
      <c r="C21" s="3">
        <f t="shared" si="3"/>
        <v>3.6427999999999998</v>
      </c>
      <c r="D21" s="3">
        <f t="shared" si="3"/>
        <v>1.1644000000000001</v>
      </c>
      <c r="E21" s="3">
        <f t="shared" si="3"/>
        <v>4.1428000000000003</v>
      </c>
      <c r="F21" s="3">
        <f t="shared" si="3"/>
        <v>2.4148000000000001</v>
      </c>
      <c r="G21" s="3">
        <f t="shared" si="3"/>
        <v>2.7267999999999999</v>
      </c>
      <c r="H21" s="3">
        <f t="shared" si="3"/>
        <v>1.3415999999999999</v>
      </c>
      <c r="I21" s="3">
        <f t="shared" si="3"/>
        <v>3.3936000000000002</v>
      </c>
      <c r="J21" s="3">
        <f t="shared" si="3"/>
        <v>3.0968</v>
      </c>
      <c r="K21" s="3">
        <f t="shared" si="3"/>
        <v>3.0415999999999999</v>
      </c>
    </row>
    <row r="22" spans="1:13" x14ac:dyDescent="0.2">
      <c r="A22" s="2" t="s">
        <v>24</v>
      </c>
      <c r="B22" s="3">
        <f t="shared" si="2"/>
        <v>1.7788999999999999</v>
      </c>
      <c r="C22" s="3">
        <f t="shared" si="3"/>
        <v>4.4615999999999998</v>
      </c>
      <c r="D22" s="3">
        <f t="shared" si="3"/>
        <v>3.7016</v>
      </c>
      <c r="E22" s="3">
        <f t="shared" si="3"/>
        <v>7.4028</v>
      </c>
      <c r="F22" s="3">
        <f t="shared" si="3"/>
        <v>2.9304000000000001</v>
      </c>
      <c r="G22" s="3">
        <f t="shared" si="3"/>
        <v>4.1100000000000003</v>
      </c>
      <c r="H22" s="3">
        <f t="shared" si="3"/>
        <v>2.1048</v>
      </c>
      <c r="I22" s="3">
        <f t="shared" si="3"/>
        <v>4.3520000000000003</v>
      </c>
      <c r="J22" s="3">
        <f t="shared" si="3"/>
        <v>3.1631999999999998</v>
      </c>
      <c r="K22" s="3">
        <f t="shared" si="3"/>
        <v>4.7375999999999996</v>
      </c>
    </row>
    <row r="23" spans="1:13" x14ac:dyDescent="0.2">
      <c r="A23" s="2" t="s">
        <v>25</v>
      </c>
      <c r="B23" s="3">
        <f t="shared" si="2"/>
        <v>3.9428000000000001</v>
      </c>
      <c r="C23" s="3">
        <f t="shared" si="3"/>
        <v>1.8144</v>
      </c>
      <c r="D23" s="3">
        <f t="shared" si="3"/>
        <v>4.7948000000000004</v>
      </c>
      <c r="E23" s="3">
        <f t="shared" si="3"/>
        <v>8.3683999999999994</v>
      </c>
      <c r="F23" s="3">
        <f t="shared" si="3"/>
        <v>3.3452000000000002</v>
      </c>
      <c r="G23" s="3">
        <f t="shared" si="3"/>
        <v>7.49</v>
      </c>
      <c r="H23" s="3">
        <f t="shared" si="3"/>
        <v>2.5528</v>
      </c>
      <c r="I23" s="3">
        <f t="shared" si="3"/>
        <v>6.1340000000000003</v>
      </c>
      <c r="J23" s="3">
        <f t="shared" si="3"/>
        <v>2.8959999999999999</v>
      </c>
      <c r="K23" s="3">
        <f t="shared" si="3"/>
        <v>7.9476000000000004</v>
      </c>
    </row>
    <row r="24" spans="1:13" x14ac:dyDescent="0.2">
      <c r="A24" s="2" t="s">
        <v>19</v>
      </c>
      <c r="B24" s="3">
        <f t="shared" si="2"/>
        <v>1.7436</v>
      </c>
      <c r="C24" s="3">
        <f t="shared" si="3"/>
        <v>0.63400000000000001</v>
      </c>
      <c r="D24" s="3">
        <f t="shared" si="3"/>
        <v>9.0784000000000002</v>
      </c>
      <c r="E24" s="3">
        <f t="shared" si="3"/>
        <v>6.2755999999999998</v>
      </c>
      <c r="F24" s="3">
        <f t="shared" si="3"/>
        <v>8.1896000000000004</v>
      </c>
      <c r="G24" s="3">
        <f t="shared" si="3"/>
        <v>7.9283999999999999</v>
      </c>
      <c r="H24" s="3">
        <f t="shared" si="3"/>
        <v>3.9664000000000001</v>
      </c>
      <c r="I24" s="3">
        <f t="shared" si="3"/>
        <v>6.0343999999999998</v>
      </c>
      <c r="J24" s="3">
        <f t="shared" si="3"/>
        <v>8.3667999999999996</v>
      </c>
      <c r="K24" s="3">
        <f t="shared" si="3"/>
        <v>7.1456</v>
      </c>
    </row>
    <row r="25" spans="1:13" x14ac:dyDescent="0.2">
      <c r="A25" s="2" t="s">
        <v>26</v>
      </c>
      <c r="B25" s="3">
        <f t="shared" si="2"/>
        <v>0.98480000000000001</v>
      </c>
      <c r="C25" s="3">
        <f t="shared" si="3"/>
        <v>0.69840000000000002</v>
      </c>
      <c r="D25" s="3">
        <f t="shared" si="3"/>
        <v>5.5587999999999997</v>
      </c>
      <c r="E25" s="3">
        <f t="shared" si="3"/>
        <v>3.7027999999999999</v>
      </c>
      <c r="F25" s="3">
        <f t="shared" si="3"/>
        <v>9.6364000000000001</v>
      </c>
      <c r="G25" s="3">
        <f t="shared" si="3"/>
        <v>5.0439999999999996</v>
      </c>
      <c r="H25" s="3">
        <f t="shared" si="3"/>
        <v>8.7439999999999998</v>
      </c>
      <c r="I25" s="3">
        <f t="shared" si="3"/>
        <v>5.0292000000000003</v>
      </c>
      <c r="J25" s="3">
        <f t="shared" si="3"/>
        <v>7.0087999999999999</v>
      </c>
      <c r="K25" s="3">
        <f t="shared" si="3"/>
        <v>4.7704000000000004</v>
      </c>
    </row>
    <row r="26" spans="1:13" x14ac:dyDescent="0.2">
      <c r="A26" s="2" t="s">
        <v>27</v>
      </c>
      <c r="B26" s="3">
        <f t="shared" si="2"/>
        <v>1.5899000000000001</v>
      </c>
      <c r="C26" s="3">
        <f t="shared" si="3"/>
        <v>1.1408</v>
      </c>
      <c r="D26" s="3">
        <f t="shared" si="3"/>
        <v>5.0620000000000003</v>
      </c>
      <c r="E26" s="3">
        <f t="shared" si="3"/>
        <v>6.1943999999999999</v>
      </c>
      <c r="F26" s="3">
        <f t="shared" si="3"/>
        <v>5.7960000000000003</v>
      </c>
      <c r="G26" s="3">
        <f t="shared" si="3"/>
        <v>6.8368000000000002</v>
      </c>
      <c r="H26" s="3">
        <f t="shared" si="3"/>
        <v>9.5871999999999993</v>
      </c>
      <c r="I26" s="3">
        <f t="shared" si="3"/>
        <v>7.5772000000000004</v>
      </c>
      <c r="J26" s="3">
        <f t="shared" si="3"/>
        <v>7.1104000000000003</v>
      </c>
      <c r="K26" s="3">
        <f t="shared" si="3"/>
        <v>5.1836000000000002</v>
      </c>
    </row>
    <row r="27" spans="1:13" x14ac:dyDescent="0.2">
      <c r="A27" s="2" t="s">
        <v>20</v>
      </c>
      <c r="B27" s="3">
        <f t="shared" si="2"/>
        <v>2.0766</v>
      </c>
      <c r="C27" s="3">
        <f t="shared" si="3"/>
        <v>1.296</v>
      </c>
      <c r="D27" s="3">
        <f t="shared" si="3"/>
        <v>7.4424000000000001</v>
      </c>
      <c r="E27" s="3">
        <f t="shared" si="3"/>
        <v>5.8327999999999998</v>
      </c>
      <c r="F27" s="3">
        <f t="shared" si="3"/>
        <v>5.8411999999999997</v>
      </c>
      <c r="G27" s="3">
        <f t="shared" si="3"/>
        <v>6.4888000000000003</v>
      </c>
      <c r="H27" s="3">
        <f t="shared" si="3"/>
        <v>8.3620000000000001</v>
      </c>
      <c r="I27" s="3">
        <f t="shared" si="3"/>
        <v>4.9596</v>
      </c>
      <c r="J27" s="3">
        <f t="shared" si="3"/>
        <v>5.6375999999999999</v>
      </c>
      <c r="K27" s="3">
        <f t="shared" si="3"/>
        <v>4.8856000000000002</v>
      </c>
    </row>
    <row r="28" spans="1:13" x14ac:dyDescent="0.2">
      <c r="A28" s="2" t="s">
        <v>21</v>
      </c>
      <c r="B28" s="3">
        <f t="shared" si="2"/>
        <v>1.5479000000000001</v>
      </c>
      <c r="C28" s="3">
        <f t="shared" si="3"/>
        <v>1.2108000000000001</v>
      </c>
      <c r="D28" s="3">
        <f t="shared" si="3"/>
        <v>4.7504</v>
      </c>
      <c r="E28" s="3">
        <f t="shared" si="3"/>
        <v>2.7324000000000002</v>
      </c>
      <c r="F28" s="3">
        <f t="shared" si="3"/>
        <v>3.3612000000000002</v>
      </c>
      <c r="G28" s="3">
        <f t="shared" si="3"/>
        <v>1.228</v>
      </c>
      <c r="H28" s="3">
        <f t="shared" si="3"/>
        <v>3.7368000000000001</v>
      </c>
      <c r="I28" s="3">
        <f t="shared" si="3"/>
        <v>3.1859999999999999</v>
      </c>
      <c r="J28" s="3">
        <f t="shared" si="3"/>
        <v>2.964</v>
      </c>
      <c r="K28" s="3">
        <f t="shared" si="3"/>
        <v>2.1751999999999998</v>
      </c>
    </row>
    <row r="29" spans="1:13" x14ac:dyDescent="0.2">
      <c r="A29" s="2" t="s">
        <v>22</v>
      </c>
      <c r="B29" s="3">
        <f t="shared" si="2"/>
        <v>0.5212</v>
      </c>
      <c r="C29" s="3">
        <f t="shared" si="3"/>
        <v>1.3116000000000001</v>
      </c>
      <c r="D29" s="3">
        <f t="shared" si="3"/>
        <v>2.7928000000000002</v>
      </c>
      <c r="E29" s="3">
        <f t="shared" si="3"/>
        <v>1.6983999999999999</v>
      </c>
      <c r="F29" s="3">
        <f t="shared" si="3"/>
        <v>1.4656</v>
      </c>
      <c r="G29" s="3">
        <f t="shared" si="3"/>
        <v>0.45519999999999999</v>
      </c>
      <c r="H29" s="3">
        <f t="shared" si="3"/>
        <v>1.296</v>
      </c>
      <c r="I29" s="3">
        <f t="shared" si="3"/>
        <v>1.5568</v>
      </c>
      <c r="J29" s="3">
        <f t="shared" si="3"/>
        <v>0.78400000000000003</v>
      </c>
      <c r="K29" s="3">
        <f t="shared" si="3"/>
        <v>1.0676000000000001</v>
      </c>
    </row>
    <row r="30" spans="1:13" x14ac:dyDescent="0.2">
      <c r="A30" s="2" t="s">
        <v>28</v>
      </c>
      <c r="B30" s="3">
        <f t="shared" si="2"/>
        <v>6.6432000000000002</v>
      </c>
      <c r="C30" s="3">
        <f t="shared" si="3"/>
        <v>7.0523999999999996</v>
      </c>
      <c r="D30" s="3">
        <f t="shared" si="3"/>
        <v>2.3864000000000001</v>
      </c>
      <c r="E30" s="3">
        <f t="shared" si="3"/>
        <v>1.0364</v>
      </c>
      <c r="F30" s="3">
        <f t="shared" si="3"/>
        <v>1.7924</v>
      </c>
      <c r="G30" s="3">
        <f t="shared" si="3"/>
        <v>0.51</v>
      </c>
      <c r="H30" s="3">
        <f t="shared" si="3"/>
        <v>0.54759999999999998</v>
      </c>
      <c r="I30" s="3">
        <f t="shared" si="3"/>
        <v>0.41120000000000001</v>
      </c>
      <c r="J30" s="3">
        <f t="shared" si="3"/>
        <v>0.1988</v>
      </c>
      <c r="K30" s="3">
        <f t="shared" si="3"/>
        <v>0.8488</v>
      </c>
    </row>
    <row r="31" spans="1:13" x14ac:dyDescent="0.2">
      <c r="A31" s="24" t="s">
        <v>90</v>
      </c>
      <c r="B31" s="3">
        <f>zst_1011!H5</f>
        <v>0.44882422184100002</v>
      </c>
      <c r="C31" s="3">
        <f>zst_1112!H5</f>
        <v>0.32743722680499998</v>
      </c>
      <c r="D31" s="3">
        <f>zst_1213!H5</f>
        <v>0.21783723414299999</v>
      </c>
      <c r="E31" s="3">
        <f>zst_1314!H5</f>
        <v>6.1134072806900003E-2</v>
      </c>
      <c r="F31" s="3">
        <f>zst_1415!H5</f>
        <v>0.113833353468</v>
      </c>
      <c r="G31" s="3">
        <f>zst_1516!H5</f>
        <v>5.8114530979200003E-2</v>
      </c>
      <c r="H31" s="3">
        <f>zst_1617!H5</f>
        <v>0.15924551762899999</v>
      </c>
      <c r="I31" s="3">
        <f>zst_1718!H5</f>
        <v>6.3005262375700005E-2</v>
      </c>
      <c r="J31" s="3">
        <f>zst_1819!H5</f>
        <v>4.0095926214200002E-2</v>
      </c>
      <c r="K31" s="3">
        <f>zst_1920!H5</f>
        <v>-2.4251412142099998E-2</v>
      </c>
      <c r="L31" s="3">
        <f>AVERAGE(D31:K31)</f>
        <v>8.6126810684237498E-2</v>
      </c>
      <c r="M31" s="23" t="s">
        <v>117</v>
      </c>
    </row>
    <row r="32" spans="1:13" x14ac:dyDescent="0.2">
      <c r="L32" s="3">
        <f>AVERAGE(D31:G31)</f>
        <v>0.112729797849275</v>
      </c>
      <c r="M32" s="23" t="s">
        <v>118</v>
      </c>
    </row>
    <row r="33" spans="12:13" x14ac:dyDescent="0.2">
      <c r="L33" s="3">
        <f>AVERAGE(H31:K31)</f>
        <v>5.9523823519199999E-2</v>
      </c>
      <c r="M33" s="23" t="s">
        <v>119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7" workbookViewId="0">
      <selection activeCell="D40" sqref="D40:K40"/>
    </sheetView>
  </sheetViews>
  <sheetFormatPr defaultRowHeight="12.75" x14ac:dyDescent="0.2"/>
  <cols>
    <col min="1" max="1" width="13.28515625" customWidth="1"/>
    <col min="2" max="2" width="13.28515625" style="7" customWidth="1"/>
  </cols>
  <sheetData>
    <row r="1" spans="1:13" x14ac:dyDescent="0.2">
      <c r="A1" s="1" t="s">
        <v>0</v>
      </c>
      <c r="B1" s="8" t="str">
        <f>'2010_2011'!$F1</f>
        <v>DEELG_2_0</v>
      </c>
      <c r="C1" s="1" t="str">
        <f>'2011_2012'!$F1</f>
        <v>DEELG_2_0</v>
      </c>
      <c r="D1" s="1" t="str">
        <f>'2012_2013'!$F1</f>
        <v>DEELG_2_0</v>
      </c>
      <c r="E1" s="1" t="str">
        <f>'2013_2014'!$F1</f>
        <v>DEELG_2_0</v>
      </c>
      <c r="F1" s="1" t="str">
        <f>'2014_2015'!$F1</f>
        <v>DEELG_2_0</v>
      </c>
      <c r="G1" s="1" t="str">
        <f>'2015_2016'!$F1</f>
        <v>DEELG_2_0</v>
      </c>
      <c r="H1" s="1" t="str">
        <f>'2016_2017'!$F1</f>
        <v>DEELG_2_0</v>
      </c>
      <c r="I1" s="1" t="str">
        <f>'2017_2018'!$F1</f>
        <v>DEELG_2_0</v>
      </c>
      <c r="J1" s="1" t="str">
        <f>'2018_2019'!$F1</f>
        <v>DEELG_2_0</v>
      </c>
      <c r="K1" s="8" t="str">
        <f>'2019_2020'!$F1</f>
        <v>DEELG_2_0</v>
      </c>
      <c r="L1" s="1"/>
      <c r="M1" s="1"/>
    </row>
    <row r="2" spans="1:13" x14ac:dyDescent="0.2">
      <c r="A2" s="2" t="s">
        <v>23</v>
      </c>
      <c r="B2" s="8">
        <f>'2010_2011'!$F2</f>
        <v>234</v>
      </c>
      <c r="C2" s="1">
        <f>'2011_2012'!$F2</f>
        <v>165</v>
      </c>
      <c r="D2" s="1">
        <f>'2012_2013'!$F2</f>
        <v>37</v>
      </c>
      <c r="E2" s="1">
        <f>'2013_2014'!$F2</f>
        <v>0</v>
      </c>
      <c r="F2" s="1">
        <f>'2014_2015'!$F2</f>
        <v>8</v>
      </c>
      <c r="G2" s="1">
        <f>'2015_2016'!$F2</f>
        <v>0</v>
      </c>
      <c r="H2" s="1">
        <f>'2016_2017'!$F2</f>
        <v>34</v>
      </c>
      <c r="I2" s="1">
        <f>'2017_2018'!$F2</f>
        <v>16</v>
      </c>
      <c r="J2" s="1">
        <f>'2018_2019'!$F2</f>
        <v>60</v>
      </c>
      <c r="K2" s="8">
        <f>'2019_2020'!$F2</f>
        <v>1</v>
      </c>
      <c r="L2" s="1"/>
      <c r="M2" s="1"/>
    </row>
    <row r="3" spans="1:13" x14ac:dyDescent="0.2">
      <c r="A3" s="2" t="s">
        <v>16</v>
      </c>
      <c r="B3" s="8">
        <f>'2010_2011'!$F3</f>
        <v>431</v>
      </c>
      <c r="C3" s="1">
        <f>'2011_2012'!$F3</f>
        <v>42</v>
      </c>
      <c r="D3" s="1">
        <f>'2012_2013'!$F3</f>
        <v>28</v>
      </c>
      <c r="E3" s="1">
        <f>'2013_2014'!$F3</f>
        <v>0</v>
      </c>
      <c r="F3" s="1">
        <f>'2014_2015'!$F3</f>
        <v>16</v>
      </c>
      <c r="G3" s="1">
        <f>'2015_2016'!$F3</f>
        <v>0</v>
      </c>
      <c r="H3" s="1">
        <f>'2016_2017'!$F3</f>
        <v>33</v>
      </c>
      <c r="I3" s="1">
        <f>'2017_2018'!$F3</f>
        <v>19</v>
      </c>
      <c r="J3" s="1">
        <f>'2018_2019'!$F3</f>
        <v>40</v>
      </c>
      <c r="K3" s="8">
        <f>'2019_2020'!$F3</f>
        <v>3</v>
      </c>
      <c r="L3" s="1"/>
      <c r="M3" s="1"/>
    </row>
    <row r="4" spans="1:13" x14ac:dyDescent="0.2">
      <c r="A4" s="2" t="s">
        <v>17</v>
      </c>
      <c r="B4" s="8">
        <f>'2010_2011'!$F4</f>
        <v>471</v>
      </c>
      <c r="C4" s="1">
        <f>'2011_2012'!$F4</f>
        <v>66</v>
      </c>
      <c r="D4" s="1">
        <f>'2012_2013'!$F4</f>
        <v>89</v>
      </c>
      <c r="E4" s="1">
        <f>'2013_2014'!$F4</f>
        <v>0</v>
      </c>
      <c r="F4" s="1">
        <f>'2014_2015'!$F4</f>
        <v>22</v>
      </c>
      <c r="G4" s="1">
        <f>'2015_2016'!$F4</f>
        <v>0</v>
      </c>
      <c r="H4" s="1">
        <f>'2016_2017'!$F4</f>
        <v>38</v>
      </c>
      <c r="I4" s="1">
        <f>'2017_2018'!$F4</f>
        <v>36</v>
      </c>
      <c r="J4" s="1">
        <f>'2018_2019'!$F4</f>
        <v>53</v>
      </c>
      <c r="K4" s="8">
        <f>'2019_2020'!$F4</f>
        <v>35</v>
      </c>
      <c r="L4" s="1"/>
      <c r="M4" s="1"/>
    </row>
    <row r="5" spans="1:13" x14ac:dyDescent="0.2">
      <c r="A5" s="2" t="s">
        <v>18</v>
      </c>
      <c r="B5" s="8">
        <f>'2010_2011'!$F5</f>
        <v>929</v>
      </c>
      <c r="C5" s="1">
        <f>'2011_2012'!$F5</f>
        <v>134</v>
      </c>
      <c r="D5" s="1">
        <f>'2012_2013'!$F5</f>
        <v>553</v>
      </c>
      <c r="E5" s="1">
        <f>'2013_2014'!$F5</f>
        <v>110</v>
      </c>
      <c r="F5" s="1">
        <f>'2014_2015'!$F5</f>
        <v>130</v>
      </c>
      <c r="G5" s="1">
        <f>'2015_2016'!$F5</f>
        <v>40</v>
      </c>
      <c r="H5" s="1">
        <f>'2016_2017'!$F5</f>
        <v>125</v>
      </c>
      <c r="I5" s="1">
        <f>'2017_2018'!$F5</f>
        <v>110</v>
      </c>
      <c r="J5" s="1">
        <f>'2018_2019'!$F5</f>
        <v>74</v>
      </c>
      <c r="K5" s="8">
        <f>'2019_2020'!$F5</f>
        <v>356</v>
      </c>
      <c r="L5" s="1"/>
      <c r="M5" s="1"/>
    </row>
    <row r="6" spans="1:13" x14ac:dyDescent="0.2">
      <c r="A6" s="2" t="s">
        <v>24</v>
      </c>
      <c r="B6" s="8">
        <f>'2010_2011'!$F6</f>
        <v>1566</v>
      </c>
      <c r="C6" s="1">
        <f>'2011_2012'!$F6</f>
        <v>917</v>
      </c>
      <c r="D6" s="1">
        <f>'2012_2013'!$F6</f>
        <v>894</v>
      </c>
      <c r="E6" s="1">
        <f>'2013_2014'!$F6</f>
        <v>543</v>
      </c>
      <c r="F6" s="1">
        <f>'2014_2015'!$F6</f>
        <v>350</v>
      </c>
      <c r="G6" s="1">
        <f>'2015_2016'!$F6</f>
        <v>196</v>
      </c>
      <c r="H6" s="1">
        <f>'2016_2017'!$F6</f>
        <v>346</v>
      </c>
      <c r="I6" s="1">
        <f>'2017_2018'!$F6</f>
        <v>460</v>
      </c>
      <c r="J6" s="1">
        <f>'2018_2019'!$F6</f>
        <v>276</v>
      </c>
      <c r="K6" s="8">
        <f>'2019_2020'!$F6</f>
        <v>810</v>
      </c>
      <c r="L6" s="1"/>
      <c r="M6" s="1"/>
    </row>
    <row r="7" spans="1:13" x14ac:dyDescent="0.2">
      <c r="A7" s="2" t="s">
        <v>25</v>
      </c>
      <c r="B7" s="8">
        <f>'2010_2011'!$F7</f>
        <v>1330</v>
      </c>
      <c r="C7" s="1">
        <f>'2011_2012'!$F7</f>
        <v>2689</v>
      </c>
      <c r="D7" s="1">
        <f>'2012_2013'!$F7</f>
        <v>1136</v>
      </c>
      <c r="E7" s="1">
        <f>'2013_2014'!$F7</f>
        <v>2493</v>
      </c>
      <c r="F7" s="1">
        <f>'2014_2015'!$F7</f>
        <v>1618</v>
      </c>
      <c r="G7" s="1">
        <f>'2015_2016'!$F7</f>
        <v>584</v>
      </c>
      <c r="H7" s="1">
        <f>'2016_2017'!$F7</f>
        <v>573</v>
      </c>
      <c r="I7" s="1">
        <f>'2017_2018'!$F7</f>
        <v>3538</v>
      </c>
      <c r="J7" s="1">
        <f>'2018_2019'!$F7</f>
        <v>421</v>
      </c>
      <c r="K7" s="8">
        <f>'2019_2020'!$F7</f>
        <v>4373</v>
      </c>
      <c r="L7" s="1"/>
      <c r="M7" s="1"/>
    </row>
    <row r="8" spans="1:13" x14ac:dyDescent="0.2">
      <c r="A8" s="2" t="s">
        <v>19</v>
      </c>
      <c r="B8" s="8">
        <f>'2010_2011'!$F8</f>
        <v>3683</v>
      </c>
      <c r="C8" s="1">
        <f>'2011_2012'!$F8</f>
        <v>3249</v>
      </c>
      <c r="D8" s="1">
        <f>'2012_2013'!$F8</f>
        <v>4591</v>
      </c>
      <c r="E8" s="1">
        <f>'2013_2014'!$F8</f>
        <v>9868</v>
      </c>
      <c r="F8" s="1">
        <f>'2014_2015'!$F8</f>
        <v>9360</v>
      </c>
      <c r="G8" s="1">
        <f>'2015_2016'!$F8</f>
        <v>5104</v>
      </c>
      <c r="H8" s="1">
        <f>'2016_2017'!$F8</f>
        <v>4344</v>
      </c>
      <c r="I8" s="1">
        <f>'2017_2018'!$F8</f>
        <v>8645</v>
      </c>
      <c r="J8" s="1">
        <f>'2018_2019'!$F8</f>
        <v>6771</v>
      </c>
      <c r="K8" s="8">
        <f>'2019_2020'!$F8</f>
        <v>10018</v>
      </c>
      <c r="L8" s="1"/>
      <c r="M8" s="1"/>
    </row>
    <row r="9" spans="1:13" x14ac:dyDescent="0.2">
      <c r="A9" s="2" t="s">
        <v>26</v>
      </c>
      <c r="B9" s="8">
        <f>'2010_2011'!$F9</f>
        <v>11643</v>
      </c>
      <c r="C9" s="1">
        <f>'2011_2012'!$F9</f>
        <v>2700</v>
      </c>
      <c r="D9" s="1">
        <f>'2012_2013'!$F9</f>
        <v>7094</v>
      </c>
      <c r="E9" s="1">
        <f>'2013_2014'!$F9</f>
        <v>3291</v>
      </c>
      <c r="F9" s="1">
        <f>'2014_2015'!$F9</f>
        <v>3561</v>
      </c>
      <c r="G9" s="1">
        <f>'2015_2016'!$F9</f>
        <v>5345</v>
      </c>
      <c r="H9" s="1">
        <f>'2016_2017'!$F9</f>
        <v>11879</v>
      </c>
      <c r="I9" s="1">
        <f>'2017_2018'!$F9</f>
        <v>3039</v>
      </c>
      <c r="J9" s="1">
        <f>'2018_2019'!$F9</f>
        <v>6906</v>
      </c>
      <c r="K9" s="8">
        <f>'2019_2020'!$F9</f>
        <v>3169</v>
      </c>
      <c r="L9" s="1"/>
      <c r="M9" s="1"/>
    </row>
    <row r="10" spans="1:13" x14ac:dyDescent="0.2">
      <c r="A10" s="2" t="s">
        <v>27</v>
      </c>
      <c r="B10" s="8">
        <f>'2010_2011'!$F10</f>
        <v>17159</v>
      </c>
      <c r="C10" s="1">
        <f>'2011_2012'!$F10</f>
        <v>3311</v>
      </c>
      <c r="D10" s="1">
        <f>'2012_2013'!$F10</f>
        <v>3636</v>
      </c>
      <c r="E10" s="1">
        <f>'2013_2014'!$F10</f>
        <v>2353</v>
      </c>
      <c r="F10" s="1">
        <f>'2014_2015'!$F10</f>
        <v>1776</v>
      </c>
      <c r="G10" s="1">
        <f>'2015_2016'!$F10</f>
        <v>4797</v>
      </c>
      <c r="H10" s="1">
        <f>'2016_2017'!$F10</f>
        <v>4023</v>
      </c>
      <c r="I10" s="1">
        <f>'2017_2018'!$F10</f>
        <v>2532</v>
      </c>
      <c r="J10" s="1">
        <f>'2018_2019'!$F10</f>
        <v>3716</v>
      </c>
      <c r="K10" s="8">
        <f>'2019_2020'!$F10</f>
        <v>2893</v>
      </c>
      <c r="L10" s="1"/>
      <c r="M10" s="1"/>
    </row>
    <row r="11" spans="1:13" x14ac:dyDescent="0.2">
      <c r="A11" s="2" t="s">
        <v>20</v>
      </c>
      <c r="B11" s="8">
        <f>'2010_2011'!$F11</f>
        <v>9176</v>
      </c>
      <c r="C11" s="1">
        <f>'2011_2012'!$F11</f>
        <v>3571</v>
      </c>
      <c r="D11" s="1">
        <f>'2012_2013'!$F11</f>
        <v>2276</v>
      </c>
      <c r="E11" s="1">
        <f>'2013_2014'!$F11</f>
        <v>2985</v>
      </c>
      <c r="F11" s="1">
        <f>'2014_2015'!$F11</f>
        <v>2382</v>
      </c>
      <c r="G11" s="1">
        <f>'2015_2016'!$F11</f>
        <v>4517</v>
      </c>
      <c r="H11" s="1">
        <f>'2016_2017'!$F11</f>
        <v>1257</v>
      </c>
      <c r="I11" s="1">
        <f>'2017_2018'!$F11</f>
        <v>2579</v>
      </c>
      <c r="J11" s="1">
        <f>'2018_2019'!$F11</f>
        <v>2785</v>
      </c>
      <c r="K11" s="8">
        <f>'2019_2020'!$F11</f>
        <v>947</v>
      </c>
      <c r="L11" s="1"/>
      <c r="M11" s="1"/>
    </row>
    <row r="12" spans="1:13" x14ac:dyDescent="0.2">
      <c r="A12" s="2" t="s">
        <v>21</v>
      </c>
      <c r="B12" s="8">
        <f>'2010_2011'!$F12</f>
        <v>6489</v>
      </c>
      <c r="C12" s="1">
        <f>'2011_2012'!$F12</f>
        <v>3430</v>
      </c>
      <c r="D12" s="1">
        <f>'2012_2013'!$F12</f>
        <v>1728</v>
      </c>
      <c r="E12" s="1">
        <f>'2013_2014'!$F12</f>
        <v>1052</v>
      </c>
      <c r="F12" s="1">
        <f>'2014_2015'!$F12</f>
        <v>2438</v>
      </c>
      <c r="G12" s="1">
        <f>'2015_2016'!$F12</f>
        <v>1416</v>
      </c>
      <c r="H12" s="1">
        <f>'2016_2017'!$F12</f>
        <v>93</v>
      </c>
      <c r="I12" s="1">
        <f>'2017_2018'!$F12</f>
        <v>1431</v>
      </c>
      <c r="J12" s="1">
        <f>'2018_2019'!$F12</f>
        <v>681</v>
      </c>
      <c r="K12" s="8">
        <f>'2019_2020'!$F12</f>
        <v>137</v>
      </c>
      <c r="L12" s="1"/>
      <c r="M12" s="1"/>
    </row>
    <row r="13" spans="1:13" x14ac:dyDescent="0.2">
      <c r="A13" s="2" t="s">
        <v>22</v>
      </c>
      <c r="B13" s="8">
        <f>'2010_2011'!$F13</f>
        <v>5010</v>
      </c>
      <c r="C13" s="1">
        <f>'2011_2012'!$F13</f>
        <v>1120</v>
      </c>
      <c r="D13" s="1">
        <f>'2012_2013'!$F13</f>
        <v>615</v>
      </c>
      <c r="E13" s="1">
        <f>'2013_2014'!$F13</f>
        <v>50</v>
      </c>
      <c r="F13" s="1">
        <f>'2014_2015'!$F13</f>
        <v>808</v>
      </c>
      <c r="G13" s="1">
        <f>'2015_2016'!$F13</f>
        <v>382</v>
      </c>
      <c r="H13" s="1">
        <f>'2016_2017'!$F13</f>
        <v>12</v>
      </c>
      <c r="I13" s="1">
        <f>'2017_2018'!$F13</f>
        <v>329</v>
      </c>
      <c r="J13" s="1">
        <f>'2018_2019'!$F13</f>
        <v>159</v>
      </c>
      <c r="K13" s="8">
        <f>'2019_2020'!$F13</f>
        <v>19</v>
      </c>
      <c r="L13" s="1"/>
      <c r="M13" s="1"/>
    </row>
    <row r="14" spans="1:13" x14ac:dyDescent="0.2">
      <c r="A14" s="2" t="s">
        <v>28</v>
      </c>
      <c r="B14" s="8">
        <f>'2010_2011'!$F14</f>
        <v>32557</v>
      </c>
      <c r="C14" s="1">
        <f>'2011_2012'!$F14</f>
        <v>1368</v>
      </c>
      <c r="D14" s="1">
        <f>'2012_2013'!$F14</f>
        <v>85</v>
      </c>
      <c r="E14" s="1">
        <f>'2013_2014'!$F14</f>
        <v>17</v>
      </c>
      <c r="F14" s="1">
        <f>'2014_2015'!$F14</f>
        <v>293</v>
      </c>
      <c r="G14" s="1">
        <f>'2015_2016'!$F14</f>
        <v>381</v>
      </c>
      <c r="H14" s="1">
        <f>'2016_2017'!$F14</f>
        <v>5</v>
      </c>
      <c r="I14" s="1">
        <f>'2017_2018'!$F14</f>
        <v>28</v>
      </c>
      <c r="J14" s="1">
        <f>'2018_2019'!$F14</f>
        <v>820</v>
      </c>
      <c r="K14" s="8">
        <f>'2019_2020'!$F14</f>
        <v>1</v>
      </c>
      <c r="L14" s="1"/>
      <c r="M14" s="1"/>
    </row>
    <row r="15" spans="1:13" x14ac:dyDescent="0.2">
      <c r="A15" s="1" t="s">
        <v>57</v>
      </c>
      <c r="B15" s="8">
        <f>SUM(B2:B14)</f>
        <v>90678</v>
      </c>
      <c r="C15" s="1">
        <f>SUM(C2:C14)</f>
        <v>22762</v>
      </c>
      <c r="D15" s="1">
        <f t="shared" ref="D15:K15" si="0">SUM(D2:D14)</f>
        <v>22762</v>
      </c>
      <c r="E15" s="1">
        <f t="shared" si="0"/>
        <v>22762</v>
      </c>
      <c r="F15" s="1">
        <f t="shared" si="0"/>
        <v>22762</v>
      </c>
      <c r="G15" s="1">
        <f t="shared" si="0"/>
        <v>22762</v>
      </c>
      <c r="H15" s="1">
        <f t="shared" si="0"/>
        <v>22762</v>
      </c>
      <c r="I15" s="1">
        <f t="shared" si="0"/>
        <v>22762</v>
      </c>
      <c r="J15" s="1">
        <f t="shared" si="0"/>
        <v>22762</v>
      </c>
      <c r="K15" s="1">
        <f t="shared" si="0"/>
        <v>22762</v>
      </c>
    </row>
    <row r="16" spans="1:13" x14ac:dyDescent="0.2">
      <c r="A16" s="8" t="s">
        <v>65</v>
      </c>
      <c r="B16" s="8"/>
      <c r="C16" t="s">
        <v>52</v>
      </c>
    </row>
    <row r="17" spans="1:13" x14ac:dyDescent="0.2">
      <c r="B17" s="7" t="s">
        <v>87</v>
      </c>
      <c r="C17" t="s">
        <v>43</v>
      </c>
      <c r="D17" t="s">
        <v>44</v>
      </c>
      <c r="E17" t="s">
        <v>45</v>
      </c>
      <c r="F17" t="s">
        <v>46</v>
      </c>
      <c r="G17" t="s">
        <v>47</v>
      </c>
      <c r="H17" t="s">
        <v>48</v>
      </c>
      <c r="I17" t="s">
        <v>49</v>
      </c>
      <c r="J17" t="s">
        <v>50</v>
      </c>
      <c r="K17" t="s">
        <v>51</v>
      </c>
    </row>
    <row r="18" spans="1:13" x14ac:dyDescent="0.2">
      <c r="A18" s="2" t="s">
        <v>23</v>
      </c>
      <c r="B18" s="3">
        <f>B2/10000</f>
        <v>2.3400000000000001E-2</v>
      </c>
      <c r="C18" s="3">
        <f>C2*4/10000</f>
        <v>6.6000000000000003E-2</v>
      </c>
      <c r="D18" s="3">
        <f>D2*4/10000</f>
        <v>1.4800000000000001E-2</v>
      </c>
      <c r="E18" s="3">
        <f>E2*4/10000</f>
        <v>0</v>
      </c>
      <c r="F18" s="3">
        <f>F2*4/10000</f>
        <v>3.2000000000000002E-3</v>
      </c>
      <c r="G18" s="3">
        <f t="shared" ref="G18:K18" si="1">G2*4/10000</f>
        <v>0</v>
      </c>
      <c r="H18" s="3">
        <f t="shared" si="1"/>
        <v>1.3599999999999999E-2</v>
      </c>
      <c r="I18" s="3">
        <f t="shared" si="1"/>
        <v>6.4000000000000003E-3</v>
      </c>
      <c r="J18" s="3">
        <f t="shared" si="1"/>
        <v>2.4E-2</v>
      </c>
      <c r="K18" s="3">
        <f t="shared" si="1"/>
        <v>4.0000000000000002E-4</v>
      </c>
    </row>
    <row r="19" spans="1:13" x14ac:dyDescent="0.2">
      <c r="A19" s="2" t="s">
        <v>16</v>
      </c>
      <c r="B19" s="3">
        <f t="shared" ref="B19:B30" si="2">B3/10000</f>
        <v>4.3099999999999999E-2</v>
      </c>
      <c r="C19" s="3">
        <f t="shared" ref="C19:K30" si="3">C3*4/10000</f>
        <v>1.6799999999999999E-2</v>
      </c>
      <c r="D19" s="3">
        <f t="shared" si="3"/>
        <v>1.12E-2</v>
      </c>
      <c r="E19" s="3">
        <f t="shared" si="3"/>
        <v>0</v>
      </c>
      <c r="F19" s="3">
        <f t="shared" si="3"/>
        <v>6.4000000000000003E-3</v>
      </c>
      <c r="G19" s="3">
        <f t="shared" si="3"/>
        <v>0</v>
      </c>
      <c r="H19" s="3">
        <f t="shared" si="3"/>
        <v>1.32E-2</v>
      </c>
      <c r="I19" s="3">
        <f t="shared" si="3"/>
        <v>7.6E-3</v>
      </c>
      <c r="J19" s="3">
        <f t="shared" si="3"/>
        <v>1.6E-2</v>
      </c>
      <c r="K19" s="3">
        <f t="shared" si="3"/>
        <v>1.1999999999999999E-3</v>
      </c>
    </row>
    <row r="20" spans="1:13" x14ac:dyDescent="0.2">
      <c r="A20" s="2" t="s">
        <v>17</v>
      </c>
      <c r="B20" s="3">
        <f t="shared" si="2"/>
        <v>4.7100000000000003E-2</v>
      </c>
      <c r="C20" s="3">
        <f t="shared" si="3"/>
        <v>2.64E-2</v>
      </c>
      <c r="D20" s="3">
        <f t="shared" si="3"/>
        <v>3.56E-2</v>
      </c>
      <c r="E20" s="3">
        <f t="shared" si="3"/>
        <v>0</v>
      </c>
      <c r="F20" s="3">
        <f t="shared" si="3"/>
        <v>8.8000000000000005E-3</v>
      </c>
      <c r="G20" s="3">
        <f t="shared" si="3"/>
        <v>0</v>
      </c>
      <c r="H20" s="3">
        <f t="shared" si="3"/>
        <v>1.52E-2</v>
      </c>
      <c r="I20" s="3">
        <f t="shared" si="3"/>
        <v>1.44E-2</v>
      </c>
      <c r="J20" s="3">
        <f t="shared" si="3"/>
        <v>2.12E-2</v>
      </c>
      <c r="K20" s="3">
        <f t="shared" si="3"/>
        <v>1.4E-2</v>
      </c>
    </row>
    <row r="21" spans="1:13" x14ac:dyDescent="0.2">
      <c r="A21" s="2" t="s">
        <v>18</v>
      </c>
      <c r="B21" s="3">
        <f t="shared" si="2"/>
        <v>9.2899999999999996E-2</v>
      </c>
      <c r="C21" s="3">
        <f t="shared" si="3"/>
        <v>5.3600000000000002E-2</v>
      </c>
      <c r="D21" s="3">
        <f t="shared" si="3"/>
        <v>0.22120000000000001</v>
      </c>
      <c r="E21" s="3">
        <f t="shared" si="3"/>
        <v>4.3999999999999997E-2</v>
      </c>
      <c r="F21" s="3">
        <f t="shared" si="3"/>
        <v>5.1999999999999998E-2</v>
      </c>
      <c r="G21" s="3">
        <f t="shared" si="3"/>
        <v>1.6E-2</v>
      </c>
      <c r="H21" s="3">
        <f t="shared" si="3"/>
        <v>0.05</v>
      </c>
      <c r="I21" s="3">
        <f t="shared" si="3"/>
        <v>4.3999999999999997E-2</v>
      </c>
      <c r="J21" s="3">
        <f t="shared" si="3"/>
        <v>2.9600000000000001E-2</v>
      </c>
      <c r="K21" s="3">
        <f t="shared" si="3"/>
        <v>0.1424</v>
      </c>
    </row>
    <row r="22" spans="1:13" x14ac:dyDescent="0.2">
      <c r="A22" s="2" t="s">
        <v>24</v>
      </c>
      <c r="B22" s="3">
        <f t="shared" si="2"/>
        <v>0.15659999999999999</v>
      </c>
      <c r="C22" s="3">
        <f t="shared" si="3"/>
        <v>0.36680000000000001</v>
      </c>
      <c r="D22" s="3">
        <f t="shared" si="3"/>
        <v>0.35759999999999997</v>
      </c>
      <c r="E22" s="3">
        <f t="shared" si="3"/>
        <v>0.2172</v>
      </c>
      <c r="F22" s="3">
        <f t="shared" si="3"/>
        <v>0.14000000000000001</v>
      </c>
      <c r="G22" s="3">
        <f t="shared" si="3"/>
        <v>7.8399999999999997E-2</v>
      </c>
      <c r="H22" s="3">
        <f t="shared" si="3"/>
        <v>0.1384</v>
      </c>
      <c r="I22" s="3">
        <f t="shared" si="3"/>
        <v>0.184</v>
      </c>
      <c r="J22" s="3">
        <f t="shared" si="3"/>
        <v>0.1104</v>
      </c>
      <c r="K22" s="3">
        <f t="shared" si="3"/>
        <v>0.32400000000000001</v>
      </c>
    </row>
    <row r="23" spans="1:13" x14ac:dyDescent="0.2">
      <c r="A23" s="2" t="s">
        <v>25</v>
      </c>
      <c r="B23" s="3">
        <f t="shared" si="2"/>
        <v>0.13300000000000001</v>
      </c>
      <c r="C23" s="3">
        <f t="shared" si="3"/>
        <v>1.0755999999999999</v>
      </c>
      <c r="D23" s="3">
        <f t="shared" si="3"/>
        <v>0.45440000000000003</v>
      </c>
      <c r="E23" s="3">
        <f t="shared" si="3"/>
        <v>0.99719999999999998</v>
      </c>
      <c r="F23" s="3">
        <f t="shared" si="3"/>
        <v>0.6472</v>
      </c>
      <c r="G23" s="3">
        <f t="shared" si="3"/>
        <v>0.2336</v>
      </c>
      <c r="H23" s="3">
        <f t="shared" si="3"/>
        <v>0.22919999999999999</v>
      </c>
      <c r="I23" s="3">
        <f t="shared" si="3"/>
        <v>1.4152</v>
      </c>
      <c r="J23" s="3">
        <f t="shared" si="3"/>
        <v>0.16839999999999999</v>
      </c>
      <c r="K23" s="3">
        <f t="shared" si="3"/>
        <v>1.7492000000000001</v>
      </c>
    </row>
    <row r="24" spans="1:13" x14ac:dyDescent="0.2">
      <c r="A24" s="2" t="s">
        <v>19</v>
      </c>
      <c r="B24" s="3">
        <f t="shared" si="2"/>
        <v>0.36830000000000002</v>
      </c>
      <c r="C24" s="3">
        <f t="shared" si="3"/>
        <v>1.2996000000000001</v>
      </c>
      <c r="D24" s="3">
        <f t="shared" si="3"/>
        <v>1.8364</v>
      </c>
      <c r="E24" s="3">
        <f t="shared" si="3"/>
        <v>3.9472</v>
      </c>
      <c r="F24" s="3">
        <f t="shared" si="3"/>
        <v>3.7440000000000002</v>
      </c>
      <c r="G24" s="3">
        <f t="shared" si="3"/>
        <v>2.0415999999999999</v>
      </c>
      <c r="H24" s="3">
        <f t="shared" si="3"/>
        <v>1.7376</v>
      </c>
      <c r="I24" s="3">
        <f t="shared" si="3"/>
        <v>3.4580000000000002</v>
      </c>
      <c r="J24" s="3">
        <f t="shared" si="3"/>
        <v>2.7084000000000001</v>
      </c>
      <c r="K24" s="3">
        <f t="shared" si="3"/>
        <v>4.0072000000000001</v>
      </c>
    </row>
    <row r="25" spans="1:13" x14ac:dyDescent="0.2">
      <c r="A25" s="2" t="s">
        <v>26</v>
      </c>
      <c r="B25" s="3">
        <f t="shared" si="2"/>
        <v>1.1642999999999999</v>
      </c>
      <c r="C25" s="3">
        <f t="shared" si="3"/>
        <v>1.08</v>
      </c>
      <c r="D25" s="3">
        <f t="shared" si="3"/>
        <v>2.8376000000000001</v>
      </c>
      <c r="E25" s="3">
        <f t="shared" si="3"/>
        <v>1.3164</v>
      </c>
      <c r="F25" s="3">
        <f t="shared" si="3"/>
        <v>1.4244000000000001</v>
      </c>
      <c r="G25" s="3">
        <f t="shared" si="3"/>
        <v>2.1379999999999999</v>
      </c>
      <c r="H25" s="3">
        <f t="shared" si="3"/>
        <v>4.7515999999999998</v>
      </c>
      <c r="I25" s="3">
        <f t="shared" si="3"/>
        <v>1.2156</v>
      </c>
      <c r="J25" s="3">
        <f t="shared" si="3"/>
        <v>2.7624</v>
      </c>
      <c r="K25" s="3">
        <f t="shared" si="3"/>
        <v>1.2676000000000001</v>
      </c>
    </row>
    <row r="26" spans="1:13" x14ac:dyDescent="0.2">
      <c r="A26" s="2" t="s">
        <v>27</v>
      </c>
      <c r="B26" s="3">
        <f t="shared" si="2"/>
        <v>1.7159</v>
      </c>
      <c r="C26" s="3">
        <f t="shared" si="3"/>
        <v>1.3244</v>
      </c>
      <c r="D26" s="3">
        <f t="shared" si="3"/>
        <v>1.4543999999999999</v>
      </c>
      <c r="E26" s="3">
        <f t="shared" si="3"/>
        <v>0.94120000000000004</v>
      </c>
      <c r="F26" s="3">
        <f t="shared" si="3"/>
        <v>0.71040000000000003</v>
      </c>
      <c r="G26" s="3">
        <f t="shared" si="3"/>
        <v>1.9188000000000001</v>
      </c>
      <c r="H26" s="3">
        <f t="shared" si="3"/>
        <v>1.6092</v>
      </c>
      <c r="I26" s="3">
        <f t="shared" si="3"/>
        <v>1.0127999999999999</v>
      </c>
      <c r="J26" s="3">
        <f t="shared" si="3"/>
        <v>1.4863999999999999</v>
      </c>
      <c r="K26" s="3">
        <f t="shared" si="3"/>
        <v>1.1572</v>
      </c>
    </row>
    <row r="27" spans="1:13" x14ac:dyDescent="0.2">
      <c r="A27" s="2" t="s">
        <v>20</v>
      </c>
      <c r="B27" s="3">
        <f t="shared" si="2"/>
        <v>0.91759999999999997</v>
      </c>
      <c r="C27" s="3">
        <f t="shared" si="3"/>
        <v>1.4283999999999999</v>
      </c>
      <c r="D27" s="3">
        <f t="shared" si="3"/>
        <v>0.91039999999999999</v>
      </c>
      <c r="E27" s="3">
        <f t="shared" si="3"/>
        <v>1.194</v>
      </c>
      <c r="F27" s="3">
        <f t="shared" si="3"/>
        <v>0.95279999999999998</v>
      </c>
      <c r="G27" s="3">
        <f t="shared" si="3"/>
        <v>1.8068</v>
      </c>
      <c r="H27" s="3">
        <f t="shared" si="3"/>
        <v>0.50280000000000002</v>
      </c>
      <c r="I27" s="3">
        <f t="shared" si="3"/>
        <v>1.0316000000000001</v>
      </c>
      <c r="J27" s="3">
        <f t="shared" si="3"/>
        <v>1.1140000000000001</v>
      </c>
      <c r="K27" s="3">
        <f t="shared" si="3"/>
        <v>0.37880000000000003</v>
      </c>
    </row>
    <row r="28" spans="1:13" x14ac:dyDescent="0.2">
      <c r="A28" s="2" t="s">
        <v>21</v>
      </c>
      <c r="B28" s="3">
        <f t="shared" si="2"/>
        <v>0.64890000000000003</v>
      </c>
      <c r="C28" s="3">
        <f t="shared" si="3"/>
        <v>1.3720000000000001</v>
      </c>
      <c r="D28" s="3">
        <f t="shared" si="3"/>
        <v>0.69120000000000004</v>
      </c>
      <c r="E28" s="3">
        <f t="shared" si="3"/>
        <v>0.42080000000000001</v>
      </c>
      <c r="F28" s="3">
        <f t="shared" si="3"/>
        <v>0.97519999999999996</v>
      </c>
      <c r="G28" s="3">
        <f t="shared" si="3"/>
        <v>0.56640000000000001</v>
      </c>
      <c r="H28" s="3">
        <f t="shared" si="3"/>
        <v>3.7199999999999997E-2</v>
      </c>
      <c r="I28" s="3">
        <f t="shared" si="3"/>
        <v>0.57240000000000002</v>
      </c>
      <c r="J28" s="3">
        <f t="shared" si="3"/>
        <v>0.27239999999999998</v>
      </c>
      <c r="K28" s="3">
        <f t="shared" si="3"/>
        <v>5.4800000000000001E-2</v>
      </c>
    </row>
    <row r="29" spans="1:13" x14ac:dyDescent="0.2">
      <c r="A29" s="2" t="s">
        <v>22</v>
      </c>
      <c r="B29" s="3">
        <f t="shared" si="2"/>
        <v>0.501</v>
      </c>
      <c r="C29" s="3">
        <f t="shared" si="3"/>
        <v>0.44800000000000001</v>
      </c>
      <c r="D29" s="3">
        <f t="shared" si="3"/>
        <v>0.246</v>
      </c>
      <c r="E29" s="3">
        <f t="shared" si="3"/>
        <v>0.02</v>
      </c>
      <c r="F29" s="3">
        <f t="shared" si="3"/>
        <v>0.32319999999999999</v>
      </c>
      <c r="G29" s="3">
        <f t="shared" si="3"/>
        <v>0.15279999999999999</v>
      </c>
      <c r="H29" s="3">
        <f t="shared" si="3"/>
        <v>4.7999999999999996E-3</v>
      </c>
      <c r="I29" s="3">
        <f t="shared" si="3"/>
        <v>0.13159999999999999</v>
      </c>
      <c r="J29" s="3">
        <f t="shared" si="3"/>
        <v>6.3600000000000004E-2</v>
      </c>
      <c r="K29" s="3">
        <f t="shared" si="3"/>
        <v>7.6E-3</v>
      </c>
    </row>
    <row r="30" spans="1:13" x14ac:dyDescent="0.2">
      <c r="A30" s="2" t="s">
        <v>28</v>
      </c>
      <c r="B30" s="3">
        <f t="shared" si="2"/>
        <v>3.2557</v>
      </c>
      <c r="C30" s="3">
        <f t="shared" si="3"/>
        <v>0.54720000000000002</v>
      </c>
      <c r="D30" s="3">
        <f t="shared" si="3"/>
        <v>3.4000000000000002E-2</v>
      </c>
      <c r="E30" s="3">
        <f t="shared" si="3"/>
        <v>6.7999999999999996E-3</v>
      </c>
      <c r="F30" s="3">
        <f t="shared" si="3"/>
        <v>0.1172</v>
      </c>
      <c r="G30" s="3">
        <f t="shared" si="3"/>
        <v>0.15240000000000001</v>
      </c>
      <c r="H30" s="3">
        <f t="shared" si="3"/>
        <v>2E-3</v>
      </c>
      <c r="I30" s="3">
        <f t="shared" si="3"/>
        <v>1.12E-2</v>
      </c>
      <c r="J30" s="3">
        <f t="shared" si="3"/>
        <v>0.32800000000000001</v>
      </c>
      <c r="K30" s="3">
        <f t="shared" si="3"/>
        <v>4.0000000000000002E-4</v>
      </c>
    </row>
    <row r="31" spans="1:13" x14ac:dyDescent="0.2">
      <c r="A31" s="24" t="s">
        <v>90</v>
      </c>
      <c r="B31" s="3"/>
      <c r="D31" s="3">
        <f>zst_1213!H6</f>
        <v>0.13192050220900001</v>
      </c>
      <c r="E31" s="3">
        <f>zst_1314!H6</f>
        <v>9.2981265766700003E-2</v>
      </c>
      <c r="F31" s="3">
        <f>zst_1415!H6</f>
        <v>0.16396847521999999</v>
      </c>
      <c r="G31" s="3">
        <f>zst_1516!H6</f>
        <v>0.19511523421499999</v>
      </c>
      <c r="H31" s="3">
        <f>zst_1617!H6</f>
        <v>7.2487305321199999E-2</v>
      </c>
      <c r="I31" s="3">
        <f>zst_1718!H6</f>
        <v>0.102690847579</v>
      </c>
      <c r="J31" s="3">
        <f>zst_1819!H6</f>
        <v>0.186911822748</v>
      </c>
      <c r="K31" s="3">
        <f>zst_1920!H6</f>
        <v>2.2817457710399999E-2</v>
      </c>
      <c r="L31" s="3">
        <f>AVERAGE(D31:K31)</f>
        <v>0.12111161384616249</v>
      </c>
      <c r="M31" s="23" t="s">
        <v>117</v>
      </c>
    </row>
    <row r="32" spans="1:13" x14ac:dyDescent="0.2">
      <c r="C32" s="3">
        <f>zst_1112!H6</f>
        <v>0.35685396670000002</v>
      </c>
      <c r="L32" s="3">
        <f>AVERAGE(D31:G31)</f>
        <v>0.14599636935267499</v>
      </c>
      <c r="M32" s="23" t="s">
        <v>118</v>
      </c>
    </row>
    <row r="33" spans="1:13" x14ac:dyDescent="0.2">
      <c r="L33" s="3">
        <f>AVERAGE(H31:K31)</f>
        <v>9.6226858339650001E-2</v>
      </c>
      <c r="M33" s="23" t="s">
        <v>119</v>
      </c>
    </row>
    <row r="35" spans="1:13" x14ac:dyDescent="0.2">
      <c r="A35" s="25" t="s">
        <v>138</v>
      </c>
      <c r="B35" s="25"/>
      <c r="C35" s="25"/>
      <c r="D35" s="25">
        <v>37.288304841924344</v>
      </c>
      <c r="E35" s="25">
        <v>31.092725658811275</v>
      </c>
      <c r="F35" s="25">
        <v>42.168857769883097</v>
      </c>
      <c r="G35" s="25">
        <v>48.159383061685944</v>
      </c>
      <c r="H35" s="25">
        <v>32.082816749847858</v>
      </c>
      <c r="I35" s="25">
        <v>55.037007456200463</v>
      </c>
      <c r="J35" s="25">
        <v>30.619456563657874</v>
      </c>
      <c r="K35" s="25">
        <v>26.589648385043382</v>
      </c>
    </row>
    <row r="36" spans="1:13" x14ac:dyDescent="0.2">
      <c r="D36" s="3">
        <f>D31</f>
        <v>0.13192050220900001</v>
      </c>
      <c r="E36" s="3">
        <f t="shared" ref="E36:K36" si="4">E31</f>
        <v>9.2981265766700003E-2</v>
      </c>
      <c r="F36" s="3">
        <f t="shared" si="4"/>
        <v>0.16396847521999999</v>
      </c>
      <c r="G36" s="3">
        <f t="shared" si="4"/>
        <v>0.19511523421499999</v>
      </c>
      <c r="H36" s="3">
        <f t="shared" si="4"/>
        <v>7.2487305321199999E-2</v>
      </c>
      <c r="I36" s="3">
        <f t="shared" si="4"/>
        <v>0.102690847579</v>
      </c>
      <c r="J36" s="3">
        <f t="shared" si="4"/>
        <v>0.186911822748</v>
      </c>
      <c r="K36" s="3">
        <f t="shared" si="4"/>
        <v>2.2817457710399999E-2</v>
      </c>
    </row>
    <row r="39" spans="1:13" x14ac:dyDescent="0.2">
      <c r="A39" t="s">
        <v>140</v>
      </c>
      <c r="D39" s="24">
        <f>D15*D31*4</f>
        <v>12011.097885125033</v>
      </c>
      <c r="E39" s="24">
        <f t="shared" ref="E39:J39" si="5">E15*E31*4</f>
        <v>8465.7582855265027</v>
      </c>
      <c r="F39" s="24">
        <f t="shared" si="5"/>
        <v>14929.00173183056</v>
      </c>
      <c r="G39" s="24">
        <f t="shared" si="5"/>
        <v>17764.851844807319</v>
      </c>
      <c r="H39" s="24">
        <f t="shared" si="5"/>
        <v>6599.8241748846176</v>
      </c>
      <c r="I39" s="24">
        <f t="shared" si="5"/>
        <v>9349.796290372793</v>
      </c>
      <c r="J39" s="24">
        <f t="shared" si="5"/>
        <v>17017.947637559904</v>
      </c>
      <c r="K39" s="24">
        <f>K15*K31*4</f>
        <v>2077.4838896164993</v>
      </c>
    </row>
    <row r="40" spans="1:13" x14ac:dyDescent="0.2">
      <c r="A40" t="s">
        <v>141</v>
      </c>
      <c r="D40" s="24">
        <v>1290</v>
      </c>
      <c r="E40" s="24">
        <v>1290</v>
      </c>
      <c r="F40" s="24">
        <v>1290</v>
      </c>
      <c r="G40" s="24">
        <v>1290</v>
      </c>
      <c r="H40" s="24">
        <v>1290</v>
      </c>
      <c r="I40" s="24">
        <v>1290</v>
      </c>
      <c r="J40" s="24">
        <v>1290</v>
      </c>
      <c r="K40" s="24">
        <v>1290</v>
      </c>
    </row>
    <row r="41" spans="1:13" x14ac:dyDescent="0.2">
      <c r="A41" t="s">
        <v>142</v>
      </c>
      <c r="D41" s="26">
        <f>D39/D40</f>
        <v>9.3109285931201811</v>
      </c>
      <c r="E41" s="26">
        <f t="shared" ref="E41:K41" si="6">E39/E40</f>
        <v>6.562603322113568</v>
      </c>
      <c r="F41" s="26">
        <f t="shared" si="6"/>
        <v>11.572869559558574</v>
      </c>
      <c r="G41" s="26">
        <f t="shared" si="6"/>
        <v>13.77120298047079</v>
      </c>
      <c r="H41" s="26">
        <f t="shared" si="6"/>
        <v>5.116142771228386</v>
      </c>
      <c r="I41" s="26">
        <f t="shared" si="6"/>
        <v>7.2479041010641803</v>
      </c>
      <c r="J41" s="26">
        <f t="shared" si="6"/>
        <v>13.192207470976671</v>
      </c>
      <c r="K41" s="26">
        <f t="shared" si="6"/>
        <v>1.6104526276096893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D40" sqref="D40:K40"/>
    </sheetView>
  </sheetViews>
  <sheetFormatPr defaultRowHeight="12.75" x14ac:dyDescent="0.2"/>
  <cols>
    <col min="1" max="1" width="13.28515625" customWidth="1"/>
    <col min="2" max="2" width="13.28515625" style="7" customWidth="1"/>
  </cols>
  <sheetData>
    <row r="1" spans="1:13" x14ac:dyDescent="0.2">
      <c r="A1" s="1" t="s">
        <v>0</v>
      </c>
      <c r="B1" s="8" t="str">
        <f>'2010_2011'!$G1</f>
        <v>DEELG_2_1</v>
      </c>
      <c r="C1" s="1" t="str">
        <f>'2011_2012'!$G1</f>
        <v>DEELG_2_1</v>
      </c>
      <c r="D1" s="1" t="str">
        <f>'2012_2013'!$G1</f>
        <v>DEELG_2_1</v>
      </c>
      <c r="E1" s="1" t="str">
        <f>'2013_2014'!$G1</f>
        <v>DEELG_2_1</v>
      </c>
      <c r="F1" s="1" t="str">
        <f>'2014_2015'!$G1</f>
        <v>DEELG_2_1</v>
      </c>
      <c r="G1" s="1" t="str">
        <f>'2015_2016'!$G1</f>
        <v>DEELG_2_1</v>
      </c>
      <c r="H1" s="1" t="str">
        <f>'2016_2017'!$G1</f>
        <v>DEELG_2_1</v>
      </c>
      <c r="I1" s="1" t="str">
        <f>'2017_2018'!$G1</f>
        <v>DEELG_2_1</v>
      </c>
      <c r="J1" s="1" t="str">
        <f>'2018_2019'!$G1</f>
        <v>DEELG_2_1</v>
      </c>
      <c r="K1" s="8" t="str">
        <f>'2019_2020'!$G1</f>
        <v>DEELG_2_1</v>
      </c>
      <c r="L1" s="1"/>
      <c r="M1" s="1"/>
    </row>
    <row r="2" spans="1:13" x14ac:dyDescent="0.2">
      <c r="A2" s="2" t="s">
        <v>23</v>
      </c>
      <c r="B2" s="8">
        <f>'2010_2011'!$G2</f>
        <v>50</v>
      </c>
      <c r="C2" s="1">
        <f>'2011_2012'!$G2</f>
        <v>1008</v>
      </c>
      <c r="D2" s="1">
        <f>'2012_2013'!$G2</f>
        <v>0</v>
      </c>
      <c r="E2" s="1">
        <f>'2013_2014'!$G2</f>
        <v>0</v>
      </c>
      <c r="F2" s="1">
        <f>'2014_2015'!$G2</f>
        <v>0</v>
      </c>
      <c r="G2" s="1">
        <f>'2015_2016'!$G2</f>
        <v>0</v>
      </c>
      <c r="H2" s="1">
        <f>'2016_2017'!$G2</f>
        <v>0</v>
      </c>
      <c r="I2" s="1">
        <f>'2017_2018'!$G2</f>
        <v>3</v>
      </c>
      <c r="J2" s="1">
        <f>'2018_2019'!$G2</f>
        <v>43</v>
      </c>
      <c r="K2" s="8">
        <f>'2019_2020'!$G2</f>
        <v>0</v>
      </c>
      <c r="L2" s="1"/>
      <c r="M2" s="1"/>
    </row>
    <row r="3" spans="1:13" x14ac:dyDescent="0.2">
      <c r="A3" s="2" t="s">
        <v>16</v>
      </c>
      <c r="B3" s="8">
        <f>'2010_2011'!$G3</f>
        <v>90</v>
      </c>
      <c r="C3" s="1">
        <f>'2011_2012'!$G3</f>
        <v>142</v>
      </c>
      <c r="D3" s="1">
        <f>'2012_2013'!$G3</f>
        <v>7</v>
      </c>
      <c r="E3" s="1">
        <f>'2013_2014'!$G3</f>
        <v>0</v>
      </c>
      <c r="F3" s="1">
        <f>'2014_2015'!$G3</f>
        <v>0</v>
      </c>
      <c r="G3" s="1">
        <f>'2015_2016'!$G3</f>
        <v>0</v>
      </c>
      <c r="H3" s="1">
        <f>'2016_2017'!$G3</f>
        <v>2</v>
      </c>
      <c r="I3" s="1">
        <f>'2017_2018'!$G3</f>
        <v>4</v>
      </c>
      <c r="J3" s="1">
        <f>'2018_2019'!$G3</f>
        <v>14</v>
      </c>
      <c r="K3" s="8">
        <f>'2019_2020'!$G3</f>
        <v>0</v>
      </c>
      <c r="L3" s="1"/>
      <c r="M3" s="1"/>
    </row>
    <row r="4" spans="1:13" x14ac:dyDescent="0.2">
      <c r="A4" s="2" t="s">
        <v>17</v>
      </c>
      <c r="B4" s="8">
        <f>'2010_2011'!$G4</f>
        <v>255</v>
      </c>
      <c r="C4" s="1">
        <f>'2011_2012'!$G4</f>
        <v>134</v>
      </c>
      <c r="D4" s="1">
        <f>'2012_2013'!$G4</f>
        <v>24</v>
      </c>
      <c r="E4" s="1">
        <f>'2013_2014'!$G4</f>
        <v>0</v>
      </c>
      <c r="F4" s="1">
        <f>'2014_2015'!$G4</f>
        <v>2</v>
      </c>
      <c r="G4" s="1">
        <f>'2015_2016'!$G4</f>
        <v>0</v>
      </c>
      <c r="H4" s="1">
        <f>'2016_2017'!$G4</f>
        <v>2</v>
      </c>
      <c r="I4" s="1">
        <f>'2017_2018'!$G4</f>
        <v>32</v>
      </c>
      <c r="J4" s="1">
        <f>'2018_2019'!$G4</f>
        <v>17</v>
      </c>
      <c r="K4" s="8">
        <f>'2019_2020'!$G4</f>
        <v>2</v>
      </c>
      <c r="L4" s="1"/>
      <c r="M4" s="1"/>
    </row>
    <row r="5" spans="1:13" x14ac:dyDescent="0.2">
      <c r="A5" s="2" t="s">
        <v>18</v>
      </c>
      <c r="B5" s="8">
        <f>'2010_2011'!$G5</f>
        <v>422</v>
      </c>
      <c r="C5" s="1">
        <f>'2011_2012'!$G5</f>
        <v>198</v>
      </c>
      <c r="D5" s="1">
        <f>'2012_2013'!$G5</f>
        <v>315</v>
      </c>
      <c r="E5" s="1">
        <f>'2013_2014'!$G5</f>
        <v>19</v>
      </c>
      <c r="F5" s="1">
        <f>'2014_2015'!$G5</f>
        <v>9</v>
      </c>
      <c r="G5" s="1">
        <f>'2015_2016'!$G5</f>
        <v>7</v>
      </c>
      <c r="H5" s="1">
        <f>'2016_2017'!$G5</f>
        <v>15</v>
      </c>
      <c r="I5" s="1">
        <f>'2017_2018'!$G5</f>
        <v>63</v>
      </c>
      <c r="J5" s="1">
        <f>'2018_2019'!$G5</f>
        <v>42</v>
      </c>
      <c r="K5" s="8">
        <f>'2019_2020'!$G5</f>
        <v>28</v>
      </c>
      <c r="L5" s="1"/>
      <c r="M5" s="1"/>
    </row>
    <row r="6" spans="1:13" x14ac:dyDescent="0.2">
      <c r="A6" s="2" t="s">
        <v>24</v>
      </c>
      <c r="B6" s="8">
        <f>'2010_2011'!$G6</f>
        <v>505</v>
      </c>
      <c r="C6" s="1">
        <f>'2011_2012'!$G6</f>
        <v>602</v>
      </c>
      <c r="D6" s="1">
        <f>'2012_2013'!$G6</f>
        <v>1220</v>
      </c>
      <c r="E6" s="1">
        <f>'2013_2014'!$G6</f>
        <v>283</v>
      </c>
      <c r="F6" s="1">
        <f>'2014_2015'!$G6</f>
        <v>227</v>
      </c>
      <c r="G6" s="1">
        <f>'2015_2016'!$G6</f>
        <v>79</v>
      </c>
      <c r="H6" s="1">
        <f>'2016_2017'!$G6</f>
        <v>78</v>
      </c>
      <c r="I6" s="1">
        <f>'2017_2018'!$G6</f>
        <v>301</v>
      </c>
      <c r="J6" s="1">
        <f>'2018_2019'!$G6</f>
        <v>66</v>
      </c>
      <c r="K6" s="8">
        <f>'2019_2020'!$G6</f>
        <v>332</v>
      </c>
      <c r="L6" s="1"/>
      <c r="M6" s="1"/>
    </row>
    <row r="7" spans="1:13" x14ac:dyDescent="0.2">
      <c r="A7" s="2" t="s">
        <v>25</v>
      </c>
      <c r="B7" s="8">
        <f>'2010_2011'!$G7</f>
        <v>276</v>
      </c>
      <c r="C7" s="1">
        <f>'2011_2012'!$G7</f>
        <v>1350</v>
      </c>
      <c r="D7" s="1">
        <f>'2012_2013'!$G7</f>
        <v>2141</v>
      </c>
      <c r="E7" s="1">
        <f>'2013_2014'!$G7</f>
        <v>4508</v>
      </c>
      <c r="F7" s="1">
        <f>'2014_2015'!$G7</f>
        <v>1581</v>
      </c>
      <c r="G7" s="1">
        <f>'2015_2016'!$G7</f>
        <v>691</v>
      </c>
      <c r="H7" s="1">
        <f>'2016_2017'!$G7</f>
        <v>366</v>
      </c>
      <c r="I7" s="1">
        <f>'2017_2018'!$G7</f>
        <v>2700</v>
      </c>
      <c r="J7" s="1">
        <f>'2018_2019'!$G7</f>
        <v>1065</v>
      </c>
      <c r="K7" s="8">
        <f>'2019_2020'!$G7</f>
        <v>5730</v>
      </c>
      <c r="L7" s="1"/>
      <c r="M7" s="1"/>
    </row>
    <row r="8" spans="1:13" x14ac:dyDescent="0.2">
      <c r="A8" s="2" t="s">
        <v>19</v>
      </c>
      <c r="B8" s="8">
        <f>'2010_2011'!$G8</f>
        <v>260</v>
      </c>
      <c r="C8" s="1">
        <f>'2011_2012'!$G8</f>
        <v>2402</v>
      </c>
      <c r="D8" s="1">
        <f>'2012_2013'!$G8</f>
        <v>5110</v>
      </c>
      <c r="E8" s="1">
        <f>'2013_2014'!$G8</f>
        <v>12719</v>
      </c>
      <c r="F8" s="1">
        <f>'2014_2015'!$G8</f>
        <v>13248</v>
      </c>
      <c r="G8" s="1">
        <f>'2015_2016'!$G8</f>
        <v>12648</v>
      </c>
      <c r="H8" s="1">
        <f>'2016_2017'!$G8</f>
        <v>7185</v>
      </c>
      <c r="I8" s="1">
        <f>'2017_2018'!$G8</f>
        <v>13012</v>
      </c>
      <c r="J8" s="1">
        <f>'2018_2019'!$G8</f>
        <v>12724</v>
      </c>
      <c r="K8" s="8">
        <f>'2019_2020'!$G8</f>
        <v>11647</v>
      </c>
      <c r="L8" s="1"/>
      <c r="M8" s="1"/>
    </row>
    <row r="9" spans="1:13" x14ac:dyDescent="0.2">
      <c r="A9" s="2" t="s">
        <v>26</v>
      </c>
      <c r="B9" s="8">
        <f>'2010_2011'!$G9</f>
        <v>353</v>
      </c>
      <c r="C9" s="1">
        <f>'2011_2012'!$G9</f>
        <v>2943</v>
      </c>
      <c r="D9" s="1">
        <f>'2012_2013'!$G9</f>
        <v>6999</v>
      </c>
      <c r="E9" s="1">
        <f>'2013_2014'!$G9</f>
        <v>2481</v>
      </c>
      <c r="F9" s="1">
        <f>'2014_2015'!$G9</f>
        <v>3708</v>
      </c>
      <c r="G9" s="1">
        <f>'2015_2016'!$G9</f>
        <v>5482</v>
      </c>
      <c r="H9" s="1">
        <f>'2016_2017'!$G9</f>
        <v>11916</v>
      </c>
      <c r="I9" s="1">
        <f>'2017_2018'!$G9</f>
        <v>4296</v>
      </c>
      <c r="J9" s="1">
        <f>'2018_2019'!$G9</f>
        <v>6380</v>
      </c>
      <c r="K9" s="8">
        <f>'2019_2020'!$G9</f>
        <v>4044</v>
      </c>
      <c r="L9" s="1"/>
      <c r="M9" s="1"/>
    </row>
    <row r="10" spans="1:13" x14ac:dyDescent="0.2">
      <c r="A10" s="2" t="s">
        <v>27</v>
      </c>
      <c r="B10" s="8">
        <f>'2010_2011'!$G10</f>
        <v>872</v>
      </c>
      <c r="C10" s="1">
        <f>'2011_2012'!$G10</f>
        <v>3099</v>
      </c>
      <c r="D10" s="1">
        <f>'2012_2013'!$G10</f>
        <v>4854</v>
      </c>
      <c r="E10" s="1">
        <f>'2013_2014'!$G10</f>
        <v>1353</v>
      </c>
      <c r="F10" s="1">
        <f>'2014_2015'!$G10</f>
        <v>1873</v>
      </c>
      <c r="G10" s="1">
        <f>'2015_2016'!$G10</f>
        <v>2149</v>
      </c>
      <c r="H10" s="1">
        <f>'2016_2017'!$G10</f>
        <v>2790</v>
      </c>
      <c r="I10" s="1">
        <f>'2017_2018'!$G10</f>
        <v>2201</v>
      </c>
      <c r="J10" s="1">
        <f>'2018_2019'!$G10</f>
        <v>2556</v>
      </c>
      <c r="K10" s="8">
        <f>'2019_2020'!$G10</f>
        <v>1429</v>
      </c>
      <c r="L10" s="1"/>
      <c r="M10" s="1"/>
    </row>
    <row r="11" spans="1:13" x14ac:dyDescent="0.2">
      <c r="A11" s="2" t="s">
        <v>20</v>
      </c>
      <c r="B11" s="8">
        <f>'2010_2011'!$G11</f>
        <v>1622</v>
      </c>
      <c r="C11" s="1">
        <f>'2011_2012'!$G11</f>
        <v>2788</v>
      </c>
      <c r="D11" s="1">
        <f>'2012_2013'!$G11</f>
        <v>1182</v>
      </c>
      <c r="E11" s="1">
        <f>'2013_2014'!$G11</f>
        <v>1566</v>
      </c>
      <c r="F11" s="1">
        <f>'2014_2015'!$G11</f>
        <v>1271</v>
      </c>
      <c r="G11" s="1">
        <f>'2015_2016'!$G11</f>
        <v>1670</v>
      </c>
      <c r="H11" s="1">
        <f>'2016_2017'!$G11</f>
        <v>941</v>
      </c>
      <c r="I11" s="1">
        <f>'2017_2018'!$G11</f>
        <v>673</v>
      </c>
      <c r="J11" s="1">
        <f>'2018_2019'!$G11</f>
        <v>395</v>
      </c>
      <c r="K11" s="8">
        <f>'2019_2020'!$G11</f>
        <v>111</v>
      </c>
      <c r="L11" s="1"/>
      <c r="M11" s="1"/>
    </row>
    <row r="12" spans="1:13" x14ac:dyDescent="0.2">
      <c r="A12" s="2" t="s">
        <v>21</v>
      </c>
      <c r="B12" s="8">
        <f>'2010_2011'!$G12</f>
        <v>1054</v>
      </c>
      <c r="C12" s="1">
        <f>'2011_2012'!$G12</f>
        <v>1582</v>
      </c>
      <c r="D12" s="1">
        <f>'2012_2013'!$G12</f>
        <v>716</v>
      </c>
      <c r="E12" s="1">
        <f>'2013_2014'!$G12</f>
        <v>398</v>
      </c>
      <c r="F12" s="1">
        <f>'2014_2015'!$G12</f>
        <v>1037</v>
      </c>
      <c r="G12" s="1">
        <f>'2015_2016'!$G12</f>
        <v>530</v>
      </c>
      <c r="H12" s="1">
        <f>'2016_2017'!$G12</f>
        <v>46</v>
      </c>
      <c r="I12" s="1">
        <f>'2017_2018'!$G12</f>
        <v>54</v>
      </c>
      <c r="J12" s="1">
        <f>'2018_2019'!$G12</f>
        <v>38</v>
      </c>
      <c r="K12" s="8">
        <f>'2019_2020'!$G12</f>
        <v>18</v>
      </c>
      <c r="L12" s="1"/>
      <c r="M12" s="1"/>
    </row>
    <row r="13" spans="1:13" x14ac:dyDescent="0.2">
      <c r="A13" s="2" t="s">
        <v>22</v>
      </c>
      <c r="B13" s="8">
        <f>'2010_2011'!$G13</f>
        <v>809</v>
      </c>
      <c r="C13" s="1">
        <f>'2011_2012'!$G13</f>
        <v>1299</v>
      </c>
      <c r="D13" s="1">
        <f>'2012_2013'!$G13</f>
        <v>602</v>
      </c>
      <c r="E13" s="1">
        <f>'2013_2014'!$G13</f>
        <v>14</v>
      </c>
      <c r="F13" s="1">
        <f>'2014_2015'!$G13</f>
        <v>361</v>
      </c>
      <c r="G13" s="1">
        <f>'2015_2016'!$G13</f>
        <v>85</v>
      </c>
      <c r="H13" s="1">
        <f>'2016_2017'!$G13</f>
        <v>0</v>
      </c>
      <c r="I13" s="1">
        <f>'2017_2018'!$G13</f>
        <v>2</v>
      </c>
      <c r="J13" s="1">
        <f>'2018_2019'!$G13</f>
        <v>1</v>
      </c>
      <c r="K13" s="8">
        <f>'2019_2020'!$G13</f>
        <v>0</v>
      </c>
      <c r="L13" s="1"/>
      <c r="M13" s="1"/>
    </row>
    <row r="14" spans="1:13" x14ac:dyDescent="0.2">
      <c r="A14" s="2" t="s">
        <v>28</v>
      </c>
      <c r="B14" s="8">
        <f>'2010_2011'!$G14</f>
        <v>86117</v>
      </c>
      <c r="C14" s="1">
        <f>'2011_2012'!$G14</f>
        <v>5794</v>
      </c>
      <c r="D14" s="1">
        <f>'2012_2013'!$G14</f>
        <v>171</v>
      </c>
      <c r="E14" s="1">
        <f>'2013_2014'!$G14</f>
        <v>0</v>
      </c>
      <c r="F14" s="1">
        <f>'2014_2015'!$G14</f>
        <v>24</v>
      </c>
      <c r="G14" s="1">
        <f>'2015_2016'!$G14</f>
        <v>0</v>
      </c>
      <c r="H14" s="1">
        <f>'2016_2017'!$G14</f>
        <v>0</v>
      </c>
      <c r="I14" s="1">
        <f>'2017_2018'!$G14</f>
        <v>0</v>
      </c>
      <c r="J14" s="1">
        <f>'2018_2019'!$G14</f>
        <v>0</v>
      </c>
      <c r="K14" s="8">
        <f>'2019_2020'!$G14</f>
        <v>0</v>
      </c>
      <c r="L14" s="1"/>
      <c r="M14" s="1"/>
    </row>
    <row r="15" spans="1:13" x14ac:dyDescent="0.2">
      <c r="A15" s="1" t="s">
        <v>57</v>
      </c>
      <c r="B15" s="8">
        <f>SUM(B2:B14)</f>
        <v>92685</v>
      </c>
      <c r="C15" s="1">
        <f>SUM(C2:C14)</f>
        <v>23341</v>
      </c>
      <c r="D15" s="1">
        <f t="shared" ref="D15:K15" si="0">SUM(D2:D14)</f>
        <v>23341</v>
      </c>
      <c r="E15" s="1">
        <f t="shared" si="0"/>
        <v>23341</v>
      </c>
      <c r="F15" s="1">
        <f t="shared" si="0"/>
        <v>23341</v>
      </c>
      <c r="G15" s="1">
        <f t="shared" si="0"/>
        <v>23341</v>
      </c>
      <c r="H15" s="1">
        <f t="shared" si="0"/>
        <v>23341</v>
      </c>
      <c r="I15" s="1">
        <f t="shared" si="0"/>
        <v>23341</v>
      </c>
      <c r="J15" s="1">
        <f t="shared" si="0"/>
        <v>23341</v>
      </c>
      <c r="K15" s="1">
        <f t="shared" si="0"/>
        <v>23341</v>
      </c>
    </row>
    <row r="16" spans="1:13" x14ac:dyDescent="0.2">
      <c r="A16" s="8" t="s">
        <v>65</v>
      </c>
      <c r="B16" s="8"/>
      <c r="C16" t="s">
        <v>56</v>
      </c>
    </row>
    <row r="17" spans="1:13" x14ac:dyDescent="0.2">
      <c r="B17" s="7" t="s">
        <v>87</v>
      </c>
      <c r="C17" t="s">
        <v>43</v>
      </c>
      <c r="D17" t="s">
        <v>44</v>
      </c>
      <c r="E17" t="s">
        <v>45</v>
      </c>
      <c r="F17" t="s">
        <v>46</v>
      </c>
      <c r="G17" t="s">
        <v>47</v>
      </c>
      <c r="H17" t="s">
        <v>48</v>
      </c>
      <c r="I17" t="s">
        <v>49</v>
      </c>
      <c r="J17" t="s">
        <v>50</v>
      </c>
      <c r="K17" t="s">
        <v>51</v>
      </c>
    </row>
    <row r="18" spans="1:13" x14ac:dyDescent="0.2">
      <c r="A18" s="2" t="s">
        <v>23</v>
      </c>
      <c r="B18" s="3">
        <f>B2/10000</f>
        <v>5.0000000000000001E-3</v>
      </c>
      <c r="C18" s="3">
        <f>C2*4/10000</f>
        <v>0.4032</v>
      </c>
      <c r="D18" s="3">
        <f>D2*4/10000</f>
        <v>0</v>
      </c>
      <c r="E18" s="3">
        <f>E2*4/10000</f>
        <v>0</v>
      </c>
      <c r="F18" s="3">
        <f>F2*4/10000</f>
        <v>0</v>
      </c>
      <c r="G18" s="3">
        <f t="shared" ref="G18:K18" si="1">G2*4/10000</f>
        <v>0</v>
      </c>
      <c r="H18" s="3">
        <f t="shared" si="1"/>
        <v>0</v>
      </c>
      <c r="I18" s="3">
        <f t="shared" si="1"/>
        <v>1.1999999999999999E-3</v>
      </c>
      <c r="J18" s="3">
        <f t="shared" si="1"/>
        <v>1.72E-2</v>
      </c>
      <c r="K18" s="3">
        <f t="shared" si="1"/>
        <v>0</v>
      </c>
    </row>
    <row r="19" spans="1:13" x14ac:dyDescent="0.2">
      <c r="A19" s="2" t="s">
        <v>16</v>
      </c>
      <c r="B19" s="3">
        <f t="shared" ref="B19:B30" si="2">B3/10000</f>
        <v>8.9999999999999993E-3</v>
      </c>
      <c r="C19" s="3">
        <f t="shared" ref="C19:K30" si="3">C3*4/10000</f>
        <v>5.6800000000000003E-2</v>
      </c>
      <c r="D19" s="3">
        <f t="shared" si="3"/>
        <v>2.8E-3</v>
      </c>
      <c r="E19" s="3">
        <f t="shared" si="3"/>
        <v>0</v>
      </c>
      <c r="F19" s="3">
        <f t="shared" si="3"/>
        <v>0</v>
      </c>
      <c r="G19" s="3">
        <f t="shared" si="3"/>
        <v>0</v>
      </c>
      <c r="H19" s="3">
        <f t="shared" si="3"/>
        <v>8.0000000000000004E-4</v>
      </c>
      <c r="I19" s="3">
        <f t="shared" si="3"/>
        <v>1.6000000000000001E-3</v>
      </c>
      <c r="J19" s="3">
        <f t="shared" si="3"/>
        <v>5.5999999999999999E-3</v>
      </c>
      <c r="K19" s="3">
        <f t="shared" si="3"/>
        <v>0</v>
      </c>
    </row>
    <row r="20" spans="1:13" x14ac:dyDescent="0.2">
      <c r="A20" s="2" t="s">
        <v>17</v>
      </c>
      <c r="B20" s="3">
        <f t="shared" si="2"/>
        <v>2.5499999999999998E-2</v>
      </c>
      <c r="C20" s="3">
        <f t="shared" si="3"/>
        <v>5.3600000000000002E-2</v>
      </c>
      <c r="D20" s="3">
        <f t="shared" si="3"/>
        <v>9.5999999999999992E-3</v>
      </c>
      <c r="E20" s="3">
        <f t="shared" si="3"/>
        <v>0</v>
      </c>
      <c r="F20" s="3">
        <f t="shared" si="3"/>
        <v>8.0000000000000004E-4</v>
      </c>
      <c r="G20" s="3">
        <f t="shared" si="3"/>
        <v>0</v>
      </c>
      <c r="H20" s="3">
        <f t="shared" si="3"/>
        <v>8.0000000000000004E-4</v>
      </c>
      <c r="I20" s="3">
        <f t="shared" si="3"/>
        <v>1.2800000000000001E-2</v>
      </c>
      <c r="J20" s="3">
        <f t="shared" si="3"/>
        <v>6.7999999999999996E-3</v>
      </c>
      <c r="K20" s="3">
        <f t="shared" si="3"/>
        <v>8.0000000000000004E-4</v>
      </c>
    </row>
    <row r="21" spans="1:13" x14ac:dyDescent="0.2">
      <c r="A21" s="2" t="s">
        <v>18</v>
      </c>
      <c r="B21" s="3">
        <f t="shared" si="2"/>
        <v>4.2200000000000001E-2</v>
      </c>
      <c r="C21" s="3">
        <f t="shared" si="3"/>
        <v>7.9200000000000007E-2</v>
      </c>
      <c r="D21" s="3">
        <f t="shared" si="3"/>
        <v>0.126</v>
      </c>
      <c r="E21" s="3">
        <f t="shared" si="3"/>
        <v>7.6E-3</v>
      </c>
      <c r="F21" s="3">
        <f t="shared" si="3"/>
        <v>3.5999999999999999E-3</v>
      </c>
      <c r="G21" s="3">
        <f t="shared" si="3"/>
        <v>2.8E-3</v>
      </c>
      <c r="H21" s="3">
        <f t="shared" si="3"/>
        <v>6.0000000000000001E-3</v>
      </c>
      <c r="I21" s="3">
        <f t="shared" si="3"/>
        <v>2.52E-2</v>
      </c>
      <c r="J21" s="3">
        <f t="shared" si="3"/>
        <v>1.6799999999999999E-2</v>
      </c>
      <c r="K21" s="3">
        <f t="shared" si="3"/>
        <v>1.12E-2</v>
      </c>
    </row>
    <row r="22" spans="1:13" x14ac:dyDescent="0.2">
      <c r="A22" s="2" t="s">
        <v>24</v>
      </c>
      <c r="B22" s="3">
        <f t="shared" si="2"/>
        <v>5.0500000000000003E-2</v>
      </c>
      <c r="C22" s="3">
        <f t="shared" si="3"/>
        <v>0.24079999999999999</v>
      </c>
      <c r="D22" s="3">
        <f t="shared" si="3"/>
        <v>0.48799999999999999</v>
      </c>
      <c r="E22" s="3">
        <f t="shared" si="3"/>
        <v>0.1132</v>
      </c>
      <c r="F22" s="3">
        <f t="shared" si="3"/>
        <v>9.0800000000000006E-2</v>
      </c>
      <c r="G22" s="3">
        <f t="shared" si="3"/>
        <v>3.1600000000000003E-2</v>
      </c>
      <c r="H22" s="3">
        <f t="shared" si="3"/>
        <v>3.1199999999999999E-2</v>
      </c>
      <c r="I22" s="3">
        <f t="shared" si="3"/>
        <v>0.12039999999999999</v>
      </c>
      <c r="J22" s="3">
        <f t="shared" si="3"/>
        <v>2.64E-2</v>
      </c>
      <c r="K22" s="3">
        <f t="shared" si="3"/>
        <v>0.1328</v>
      </c>
    </row>
    <row r="23" spans="1:13" x14ac:dyDescent="0.2">
      <c r="A23" s="2" t="s">
        <v>25</v>
      </c>
      <c r="B23" s="3">
        <f t="shared" si="2"/>
        <v>2.76E-2</v>
      </c>
      <c r="C23" s="3">
        <f t="shared" si="3"/>
        <v>0.54</v>
      </c>
      <c r="D23" s="3">
        <f t="shared" si="3"/>
        <v>0.85640000000000005</v>
      </c>
      <c r="E23" s="3">
        <f t="shared" si="3"/>
        <v>1.8031999999999999</v>
      </c>
      <c r="F23" s="3">
        <f t="shared" si="3"/>
        <v>0.63239999999999996</v>
      </c>
      <c r="G23" s="3">
        <f t="shared" si="3"/>
        <v>0.27639999999999998</v>
      </c>
      <c r="H23" s="3">
        <f t="shared" si="3"/>
        <v>0.1464</v>
      </c>
      <c r="I23" s="3">
        <f t="shared" si="3"/>
        <v>1.08</v>
      </c>
      <c r="J23" s="3">
        <f t="shared" si="3"/>
        <v>0.42599999999999999</v>
      </c>
      <c r="K23" s="3">
        <f t="shared" si="3"/>
        <v>2.2919999999999998</v>
      </c>
    </row>
    <row r="24" spans="1:13" x14ac:dyDescent="0.2">
      <c r="A24" s="2" t="s">
        <v>19</v>
      </c>
      <c r="B24" s="3">
        <f t="shared" si="2"/>
        <v>2.5999999999999999E-2</v>
      </c>
      <c r="C24" s="3">
        <f t="shared" si="3"/>
        <v>0.96079999999999999</v>
      </c>
      <c r="D24" s="3">
        <f t="shared" si="3"/>
        <v>2.044</v>
      </c>
      <c r="E24" s="3">
        <f t="shared" si="3"/>
        <v>5.0876000000000001</v>
      </c>
      <c r="F24" s="3">
        <f t="shared" si="3"/>
        <v>5.2991999999999999</v>
      </c>
      <c r="G24" s="3">
        <f t="shared" si="3"/>
        <v>5.0591999999999997</v>
      </c>
      <c r="H24" s="3">
        <f t="shared" si="3"/>
        <v>2.8740000000000001</v>
      </c>
      <c r="I24" s="3">
        <f t="shared" si="3"/>
        <v>5.2047999999999996</v>
      </c>
      <c r="J24" s="3">
        <f t="shared" si="3"/>
        <v>5.0895999999999999</v>
      </c>
      <c r="K24" s="3">
        <f t="shared" si="3"/>
        <v>4.6588000000000003</v>
      </c>
    </row>
    <row r="25" spans="1:13" x14ac:dyDescent="0.2">
      <c r="A25" s="2" t="s">
        <v>26</v>
      </c>
      <c r="B25" s="3">
        <f t="shared" si="2"/>
        <v>3.5299999999999998E-2</v>
      </c>
      <c r="C25" s="3">
        <f t="shared" si="3"/>
        <v>1.1772</v>
      </c>
      <c r="D25" s="3">
        <f t="shared" si="3"/>
        <v>2.7995999999999999</v>
      </c>
      <c r="E25" s="3">
        <f t="shared" si="3"/>
        <v>0.99239999999999995</v>
      </c>
      <c r="F25" s="3">
        <f t="shared" si="3"/>
        <v>1.4832000000000001</v>
      </c>
      <c r="G25" s="3">
        <f t="shared" si="3"/>
        <v>2.1928000000000001</v>
      </c>
      <c r="H25" s="3">
        <f t="shared" si="3"/>
        <v>4.7664</v>
      </c>
      <c r="I25" s="3">
        <f t="shared" si="3"/>
        <v>1.7183999999999999</v>
      </c>
      <c r="J25" s="3">
        <f t="shared" si="3"/>
        <v>2.552</v>
      </c>
      <c r="K25" s="3">
        <f t="shared" si="3"/>
        <v>1.6175999999999999</v>
      </c>
    </row>
    <row r="26" spans="1:13" x14ac:dyDescent="0.2">
      <c r="A26" s="2" t="s">
        <v>27</v>
      </c>
      <c r="B26" s="3">
        <f t="shared" si="2"/>
        <v>8.72E-2</v>
      </c>
      <c r="C26" s="3">
        <f t="shared" si="3"/>
        <v>1.2396</v>
      </c>
      <c r="D26" s="3">
        <f t="shared" si="3"/>
        <v>1.9416</v>
      </c>
      <c r="E26" s="3">
        <f t="shared" si="3"/>
        <v>0.54120000000000001</v>
      </c>
      <c r="F26" s="3">
        <f t="shared" si="3"/>
        <v>0.74919999999999998</v>
      </c>
      <c r="G26" s="3">
        <f t="shared" si="3"/>
        <v>0.85960000000000003</v>
      </c>
      <c r="H26" s="3">
        <f t="shared" si="3"/>
        <v>1.1160000000000001</v>
      </c>
      <c r="I26" s="3">
        <f t="shared" si="3"/>
        <v>0.88039999999999996</v>
      </c>
      <c r="J26" s="3">
        <f t="shared" si="3"/>
        <v>1.0224</v>
      </c>
      <c r="K26" s="3">
        <f t="shared" si="3"/>
        <v>0.5716</v>
      </c>
    </row>
    <row r="27" spans="1:13" x14ac:dyDescent="0.2">
      <c r="A27" s="2" t="s">
        <v>20</v>
      </c>
      <c r="B27" s="3">
        <f t="shared" si="2"/>
        <v>0.16220000000000001</v>
      </c>
      <c r="C27" s="3">
        <f t="shared" si="3"/>
        <v>1.1152</v>
      </c>
      <c r="D27" s="3">
        <f t="shared" si="3"/>
        <v>0.4728</v>
      </c>
      <c r="E27" s="3">
        <f t="shared" si="3"/>
        <v>0.62639999999999996</v>
      </c>
      <c r="F27" s="3">
        <f t="shared" si="3"/>
        <v>0.50839999999999996</v>
      </c>
      <c r="G27" s="3">
        <f t="shared" si="3"/>
        <v>0.66800000000000004</v>
      </c>
      <c r="H27" s="3">
        <f t="shared" si="3"/>
        <v>0.37640000000000001</v>
      </c>
      <c r="I27" s="3">
        <f t="shared" si="3"/>
        <v>0.26919999999999999</v>
      </c>
      <c r="J27" s="3">
        <f t="shared" si="3"/>
        <v>0.158</v>
      </c>
      <c r="K27" s="3">
        <f t="shared" si="3"/>
        <v>4.4400000000000002E-2</v>
      </c>
    </row>
    <row r="28" spans="1:13" x14ac:dyDescent="0.2">
      <c r="A28" s="2" t="s">
        <v>21</v>
      </c>
      <c r="B28" s="3">
        <f t="shared" si="2"/>
        <v>0.10539999999999999</v>
      </c>
      <c r="C28" s="3">
        <f t="shared" si="3"/>
        <v>0.63280000000000003</v>
      </c>
      <c r="D28" s="3">
        <f t="shared" si="3"/>
        <v>0.28639999999999999</v>
      </c>
      <c r="E28" s="3">
        <f t="shared" si="3"/>
        <v>0.15920000000000001</v>
      </c>
      <c r="F28" s="3">
        <f t="shared" si="3"/>
        <v>0.4148</v>
      </c>
      <c r="G28" s="3">
        <f t="shared" si="3"/>
        <v>0.21199999999999999</v>
      </c>
      <c r="H28" s="3">
        <f t="shared" si="3"/>
        <v>1.84E-2</v>
      </c>
      <c r="I28" s="3">
        <f t="shared" si="3"/>
        <v>2.1600000000000001E-2</v>
      </c>
      <c r="J28" s="3">
        <f t="shared" si="3"/>
        <v>1.52E-2</v>
      </c>
      <c r="K28" s="3">
        <f t="shared" si="3"/>
        <v>7.1999999999999998E-3</v>
      </c>
    </row>
    <row r="29" spans="1:13" x14ac:dyDescent="0.2">
      <c r="A29" s="2" t="s">
        <v>22</v>
      </c>
      <c r="B29" s="3">
        <f t="shared" si="2"/>
        <v>8.09E-2</v>
      </c>
      <c r="C29" s="3">
        <f t="shared" si="3"/>
        <v>0.51959999999999995</v>
      </c>
      <c r="D29" s="3">
        <f t="shared" si="3"/>
        <v>0.24079999999999999</v>
      </c>
      <c r="E29" s="3">
        <f t="shared" si="3"/>
        <v>5.5999999999999999E-3</v>
      </c>
      <c r="F29" s="3">
        <f t="shared" si="3"/>
        <v>0.1444</v>
      </c>
      <c r="G29" s="3">
        <f t="shared" si="3"/>
        <v>3.4000000000000002E-2</v>
      </c>
      <c r="H29" s="3">
        <f t="shared" si="3"/>
        <v>0</v>
      </c>
      <c r="I29" s="3">
        <f t="shared" si="3"/>
        <v>8.0000000000000004E-4</v>
      </c>
      <c r="J29" s="3">
        <f t="shared" si="3"/>
        <v>4.0000000000000002E-4</v>
      </c>
      <c r="K29" s="3">
        <f t="shared" si="3"/>
        <v>0</v>
      </c>
    </row>
    <row r="30" spans="1:13" x14ac:dyDescent="0.2">
      <c r="A30" s="2" t="s">
        <v>28</v>
      </c>
      <c r="B30" s="3">
        <f t="shared" si="2"/>
        <v>8.6117000000000008</v>
      </c>
      <c r="C30" s="3">
        <f t="shared" si="3"/>
        <v>2.3176000000000001</v>
      </c>
      <c r="D30" s="3">
        <f t="shared" si="3"/>
        <v>6.8400000000000002E-2</v>
      </c>
      <c r="E30" s="3">
        <f t="shared" si="3"/>
        <v>0</v>
      </c>
      <c r="F30" s="3">
        <f t="shared" si="3"/>
        <v>9.5999999999999992E-3</v>
      </c>
      <c r="G30" s="3">
        <f t="shared" si="3"/>
        <v>0</v>
      </c>
      <c r="H30" s="3">
        <f t="shared" si="3"/>
        <v>0</v>
      </c>
      <c r="I30" s="3">
        <f t="shared" si="3"/>
        <v>0</v>
      </c>
      <c r="J30" s="3">
        <f t="shared" si="3"/>
        <v>0</v>
      </c>
      <c r="K30" s="3">
        <f t="shared" si="3"/>
        <v>0</v>
      </c>
    </row>
    <row r="31" spans="1:13" x14ac:dyDescent="0.2">
      <c r="A31" s="24" t="s">
        <v>90</v>
      </c>
      <c r="B31" s="3"/>
      <c r="D31" s="3">
        <f>zst_1213!H7</f>
        <v>9.91420546461E-2</v>
      </c>
      <c r="E31" s="3">
        <f>zst_1314!H7</f>
        <v>3.6018164512000003E-2</v>
      </c>
      <c r="F31" s="3">
        <f>zst_1415!H7</f>
        <v>8.0279337083500005E-2</v>
      </c>
      <c r="G31" s="3">
        <f>zst_1516!H7</f>
        <v>7.2634847931999993E-2</v>
      </c>
      <c r="H31" s="3">
        <f>zst_1617!H7</f>
        <v>6.4134357000199996E-2</v>
      </c>
      <c r="I31" s="3">
        <f>zst_1718!H7</f>
        <v>2.5938070809699999E-2</v>
      </c>
      <c r="J31" s="3">
        <f>zst_1819!H7</f>
        <v>3.3710822537699997E-2</v>
      </c>
      <c r="K31" s="3">
        <f>zst_1920!H7</f>
        <v>3.54508159349E-3</v>
      </c>
      <c r="L31" s="3">
        <f>AVERAGE(D31:K31)</f>
        <v>5.192534201433624E-2</v>
      </c>
      <c r="M31" s="23" t="s">
        <v>117</v>
      </c>
    </row>
    <row r="32" spans="1:13" x14ac:dyDescent="0.2">
      <c r="A32" s="24"/>
      <c r="B32" s="3"/>
      <c r="C32" s="3">
        <f>zst_1112!H7</f>
        <v>0.822466932988</v>
      </c>
      <c r="D32" s="3"/>
      <c r="E32" s="3"/>
      <c r="F32" s="3"/>
      <c r="G32" s="3"/>
      <c r="H32" s="3"/>
      <c r="I32" s="3"/>
      <c r="J32" s="3"/>
      <c r="K32" s="3"/>
      <c r="L32" s="3">
        <f>AVERAGE(D31:G31)</f>
        <v>7.2018601043399993E-2</v>
      </c>
      <c r="M32" s="23" t="s">
        <v>118</v>
      </c>
    </row>
    <row r="33" spans="1:13" x14ac:dyDescent="0.2">
      <c r="L33" s="3">
        <f>AVERAGE(H31:K31)</f>
        <v>3.18320829852725E-2</v>
      </c>
      <c r="M33" s="23" t="s">
        <v>119</v>
      </c>
    </row>
    <row r="35" spans="1:13" x14ac:dyDescent="0.2">
      <c r="A35" s="25" t="s">
        <v>138</v>
      </c>
      <c r="B35" s="25"/>
      <c r="C35" s="25"/>
      <c r="D35" s="25">
        <v>37.288304841924344</v>
      </c>
      <c r="E35" s="25">
        <v>31.092725658811275</v>
      </c>
      <c r="F35" s="25">
        <v>42.168857769883097</v>
      </c>
      <c r="G35" s="25">
        <v>48.159383061685944</v>
      </c>
      <c r="H35" s="25">
        <v>32.082816749847858</v>
      </c>
      <c r="I35" s="25">
        <v>55.037007456200463</v>
      </c>
      <c r="J35" s="25">
        <v>30.619456563657874</v>
      </c>
      <c r="K35" s="25">
        <v>26.589648385043382</v>
      </c>
    </row>
    <row r="36" spans="1:13" x14ac:dyDescent="0.2">
      <c r="D36" s="3">
        <f>D31</f>
        <v>9.91420546461E-2</v>
      </c>
      <c r="E36" s="3">
        <f t="shared" ref="E36:K36" si="4">E31</f>
        <v>3.6018164512000003E-2</v>
      </c>
      <c r="F36" s="3">
        <f t="shared" si="4"/>
        <v>8.0279337083500005E-2</v>
      </c>
      <c r="G36" s="3">
        <f t="shared" si="4"/>
        <v>7.2634847931999993E-2</v>
      </c>
      <c r="H36" s="3">
        <f t="shared" si="4"/>
        <v>6.4134357000199996E-2</v>
      </c>
      <c r="I36" s="3">
        <f t="shared" si="4"/>
        <v>2.5938070809699999E-2</v>
      </c>
      <c r="J36" s="3">
        <f t="shared" si="4"/>
        <v>3.3710822537699997E-2</v>
      </c>
      <c r="K36" s="3">
        <f t="shared" si="4"/>
        <v>3.54508159349E-3</v>
      </c>
    </row>
    <row r="39" spans="1:13" x14ac:dyDescent="0.2">
      <c r="A39" s="23" t="s">
        <v>140</v>
      </c>
      <c r="B39" s="23"/>
      <c r="C39" s="23"/>
      <c r="D39" s="24">
        <f>D15*D31*4</f>
        <v>9256.2987899784803</v>
      </c>
      <c r="E39" s="24">
        <f t="shared" ref="E39:J39" si="5">E15*E31*4</f>
        <v>3362.7999114983681</v>
      </c>
      <c r="F39" s="24">
        <f t="shared" si="5"/>
        <v>7495.200027463894</v>
      </c>
      <c r="G39" s="24">
        <f t="shared" si="5"/>
        <v>6781.4799423232471</v>
      </c>
      <c r="H39" s="24">
        <f t="shared" si="5"/>
        <v>5987.8401069666725</v>
      </c>
      <c r="I39" s="24">
        <f t="shared" si="5"/>
        <v>2421.6820430768307</v>
      </c>
      <c r="J39" s="24">
        <f t="shared" si="5"/>
        <v>3147.3772354098223</v>
      </c>
      <c r="K39" s="24">
        <f>K15*K31*4</f>
        <v>330.98299789460037</v>
      </c>
    </row>
    <row r="40" spans="1:13" x14ac:dyDescent="0.2">
      <c r="A40" s="23" t="s">
        <v>141</v>
      </c>
      <c r="B40" s="23"/>
      <c r="C40" s="23"/>
      <c r="D40" s="24">
        <v>1012</v>
      </c>
      <c r="E40" s="24">
        <v>1012</v>
      </c>
      <c r="F40" s="24">
        <v>1012</v>
      </c>
      <c r="G40" s="24">
        <v>1012</v>
      </c>
      <c r="H40" s="24">
        <v>1012</v>
      </c>
      <c r="I40" s="24">
        <v>1012</v>
      </c>
      <c r="J40" s="24">
        <v>1012</v>
      </c>
      <c r="K40" s="24">
        <v>1012</v>
      </c>
    </row>
    <row r="41" spans="1:13" x14ac:dyDescent="0.2">
      <c r="A41" s="23" t="s">
        <v>142</v>
      </c>
      <c r="B41" s="23"/>
      <c r="C41" s="23"/>
      <c r="D41" s="26">
        <f>D39/D40</f>
        <v>9.1465403063028461</v>
      </c>
      <c r="E41" s="26">
        <f t="shared" ref="E41:K41" si="6">E39/E40</f>
        <v>3.3229248137335654</v>
      </c>
      <c r="F41" s="26">
        <f t="shared" si="6"/>
        <v>7.4063241378101718</v>
      </c>
      <c r="G41" s="26">
        <f t="shared" si="6"/>
        <v>6.7010671366830508</v>
      </c>
      <c r="H41" s="26">
        <f t="shared" si="6"/>
        <v>5.9168380503623244</v>
      </c>
      <c r="I41" s="26">
        <f t="shared" si="6"/>
        <v>2.3929664457280935</v>
      </c>
      <c r="J41" s="26">
        <f t="shared" si="6"/>
        <v>3.1100565567290737</v>
      </c>
      <c r="K41" s="26">
        <f t="shared" si="6"/>
        <v>0.32705829831482253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D40" sqref="D40:K40"/>
    </sheetView>
  </sheetViews>
  <sheetFormatPr defaultRowHeight="12.75" x14ac:dyDescent="0.2"/>
  <cols>
    <col min="1" max="1" width="13.28515625" style="5" customWidth="1"/>
    <col min="2" max="2" width="13.28515625" style="7" customWidth="1"/>
    <col min="3" max="16384" width="9.140625" style="5"/>
  </cols>
  <sheetData>
    <row r="1" spans="1:13" x14ac:dyDescent="0.2">
      <c r="A1" s="6" t="s">
        <v>0</v>
      </c>
      <c r="B1" s="8" t="str">
        <f>'2010_2011'!$H1</f>
        <v>DEELG_2_2</v>
      </c>
      <c r="C1" s="6" t="str">
        <f>'2011_2012'!$H1</f>
        <v>DEELG_2_2</v>
      </c>
      <c r="D1" s="6" t="str">
        <f>'2012_2013'!$H1</f>
        <v>DEELG_2_2</v>
      </c>
      <c r="E1" s="6" t="str">
        <f>'2013_2014'!$H1</f>
        <v>DEELG_2_2</v>
      </c>
      <c r="F1" s="6" t="str">
        <f>'2014_2015'!$H1</f>
        <v>DEELG_2_2</v>
      </c>
      <c r="G1" s="6" t="str">
        <f>'2015_2016'!$H1</f>
        <v>DEELG_2_2</v>
      </c>
      <c r="H1" s="6" t="str">
        <f>'2016_2017'!$H1</f>
        <v>DEELG_2_2</v>
      </c>
      <c r="I1" s="6" t="str">
        <f>'2017_2018'!$H1</f>
        <v>DEELG_2_2</v>
      </c>
      <c r="J1" s="6" t="str">
        <f>'2018_2019'!$H1</f>
        <v>DEELG_2_2</v>
      </c>
      <c r="K1" s="8" t="str">
        <f>'2019_2020'!$H1</f>
        <v>DEELG_2_2</v>
      </c>
      <c r="L1" s="6"/>
      <c r="M1" s="6"/>
    </row>
    <row r="2" spans="1:13" x14ac:dyDescent="0.2">
      <c r="A2" s="2" t="s">
        <v>23</v>
      </c>
      <c r="B2" s="8">
        <f>'2010_2011'!$H2</f>
        <v>0</v>
      </c>
      <c r="C2" s="6">
        <f>'2011_2012'!$H2</f>
        <v>0</v>
      </c>
      <c r="D2" s="6">
        <f>'2012_2013'!$H2</f>
        <v>4</v>
      </c>
      <c r="E2" s="6">
        <f>'2013_2014'!$H2</f>
        <v>0</v>
      </c>
      <c r="F2" s="6">
        <f>'2014_2015'!$H2</f>
        <v>0</v>
      </c>
      <c r="G2" s="6">
        <f>'2015_2016'!$H2</f>
        <v>0</v>
      </c>
      <c r="H2" s="6">
        <f>'2016_2017'!$H2</f>
        <v>0</v>
      </c>
      <c r="I2" s="6">
        <f>'2017_2018'!$H2</f>
        <v>0</v>
      </c>
      <c r="J2" s="6">
        <f>'2018_2019'!$H2</f>
        <v>40</v>
      </c>
      <c r="K2" s="8">
        <f>'2019_2020'!$H2</f>
        <v>0</v>
      </c>
      <c r="L2" s="6"/>
      <c r="M2" s="6"/>
    </row>
    <row r="3" spans="1:13" x14ac:dyDescent="0.2">
      <c r="A3" s="2" t="s">
        <v>16</v>
      </c>
      <c r="B3" s="8">
        <f>'2010_2011'!$H3</f>
        <v>5</v>
      </c>
      <c r="C3" s="6">
        <f>'2011_2012'!$H3</f>
        <v>3</v>
      </c>
      <c r="D3" s="6">
        <f>'2012_2013'!$H3</f>
        <v>9</v>
      </c>
      <c r="E3" s="6">
        <f>'2013_2014'!$H3</f>
        <v>0</v>
      </c>
      <c r="F3" s="6">
        <f>'2014_2015'!$H3</f>
        <v>0</v>
      </c>
      <c r="G3" s="6">
        <f>'2015_2016'!$H3</f>
        <v>0</v>
      </c>
      <c r="H3" s="6">
        <f>'2016_2017'!$H3</f>
        <v>1</v>
      </c>
      <c r="I3" s="6">
        <f>'2017_2018'!$H3</f>
        <v>0</v>
      </c>
      <c r="J3" s="6">
        <f>'2018_2019'!$H3</f>
        <v>11</v>
      </c>
      <c r="K3" s="8">
        <f>'2019_2020'!$H3</f>
        <v>0</v>
      </c>
      <c r="L3" s="6"/>
      <c r="M3" s="6"/>
    </row>
    <row r="4" spans="1:13" x14ac:dyDescent="0.2">
      <c r="A4" s="2" t="s">
        <v>17</v>
      </c>
      <c r="B4" s="8">
        <f>'2010_2011'!$H4</f>
        <v>44</v>
      </c>
      <c r="C4" s="6">
        <f>'2011_2012'!$H4</f>
        <v>6</v>
      </c>
      <c r="D4" s="6">
        <f>'2012_2013'!$H4</f>
        <v>64</v>
      </c>
      <c r="E4" s="6">
        <f>'2013_2014'!$H4</f>
        <v>0</v>
      </c>
      <c r="F4" s="6">
        <f>'2014_2015'!$H4</f>
        <v>0</v>
      </c>
      <c r="G4" s="6">
        <f>'2015_2016'!$H4</f>
        <v>0</v>
      </c>
      <c r="H4" s="6">
        <f>'2016_2017'!$H4</f>
        <v>10</v>
      </c>
      <c r="I4" s="6">
        <f>'2017_2018'!$H4</f>
        <v>0</v>
      </c>
      <c r="J4" s="6">
        <f>'2018_2019'!$H4</f>
        <v>14</v>
      </c>
      <c r="K4" s="8">
        <f>'2019_2020'!$H4</f>
        <v>0</v>
      </c>
      <c r="L4" s="6"/>
      <c r="M4" s="6"/>
    </row>
    <row r="5" spans="1:13" x14ac:dyDescent="0.2">
      <c r="A5" s="2" t="s">
        <v>18</v>
      </c>
      <c r="B5" s="8">
        <f>'2010_2011'!$H5</f>
        <v>125</v>
      </c>
      <c r="C5" s="6">
        <f>'2011_2012'!$H5</f>
        <v>31</v>
      </c>
      <c r="D5" s="6">
        <f>'2012_2013'!$H5</f>
        <v>277</v>
      </c>
      <c r="E5" s="6">
        <f>'2013_2014'!$H5</f>
        <v>102</v>
      </c>
      <c r="F5" s="6">
        <f>'2014_2015'!$H5</f>
        <v>29</v>
      </c>
      <c r="G5" s="6">
        <f>'2015_2016'!$H5</f>
        <v>0</v>
      </c>
      <c r="H5" s="6">
        <f>'2016_2017'!$H5</f>
        <v>179</v>
      </c>
      <c r="I5" s="6">
        <f>'2017_2018'!$H5</f>
        <v>36</v>
      </c>
      <c r="J5" s="6">
        <f>'2018_2019'!$H5</f>
        <v>20</v>
      </c>
      <c r="K5" s="8">
        <f>'2019_2020'!$H5</f>
        <v>39</v>
      </c>
      <c r="L5" s="6"/>
      <c r="M5" s="6"/>
    </row>
    <row r="6" spans="1:13" x14ac:dyDescent="0.2">
      <c r="A6" s="2" t="s">
        <v>24</v>
      </c>
      <c r="B6" s="8">
        <f>'2010_2011'!$H6</f>
        <v>184</v>
      </c>
      <c r="C6" s="6">
        <f>'2011_2012'!$H6</f>
        <v>1368</v>
      </c>
      <c r="D6" s="6">
        <f>'2012_2013'!$H6</f>
        <v>991</v>
      </c>
      <c r="E6" s="6">
        <f>'2013_2014'!$H6</f>
        <v>377</v>
      </c>
      <c r="F6" s="6">
        <f>'2014_2015'!$H6</f>
        <v>192</v>
      </c>
      <c r="G6" s="6">
        <f>'2015_2016'!$H6</f>
        <v>107</v>
      </c>
      <c r="H6" s="6">
        <f>'2016_2017'!$H6</f>
        <v>322</v>
      </c>
      <c r="I6" s="6">
        <f>'2017_2018'!$H6</f>
        <v>311</v>
      </c>
      <c r="J6" s="6">
        <f>'2018_2019'!$H6</f>
        <v>52</v>
      </c>
      <c r="K6" s="8">
        <f>'2019_2020'!$H6</f>
        <v>317</v>
      </c>
      <c r="L6" s="6"/>
      <c r="M6" s="6"/>
    </row>
    <row r="7" spans="1:13" x14ac:dyDescent="0.2">
      <c r="A7" s="2" t="s">
        <v>25</v>
      </c>
      <c r="B7" s="8">
        <f>'2010_2011'!$H7</f>
        <v>149</v>
      </c>
      <c r="C7" s="6">
        <f>'2011_2012'!$H7</f>
        <v>2485</v>
      </c>
      <c r="D7" s="6">
        <f>'2012_2013'!$H7</f>
        <v>1644</v>
      </c>
      <c r="E7" s="6">
        <f>'2013_2014'!$H7</f>
        <v>2675</v>
      </c>
      <c r="F7" s="6">
        <f>'2014_2015'!$H7</f>
        <v>550</v>
      </c>
      <c r="G7" s="6">
        <f>'2015_2016'!$H7</f>
        <v>350</v>
      </c>
      <c r="H7" s="6">
        <f>'2016_2017'!$H7</f>
        <v>454</v>
      </c>
      <c r="I7" s="6">
        <f>'2017_2018'!$H7</f>
        <v>1786</v>
      </c>
      <c r="J7" s="6">
        <f>'2018_2019'!$H7</f>
        <v>385</v>
      </c>
      <c r="K7" s="8">
        <f>'2019_2020'!$H7</f>
        <v>4098</v>
      </c>
      <c r="L7" s="6"/>
      <c r="M7" s="6"/>
    </row>
    <row r="8" spans="1:13" x14ac:dyDescent="0.2">
      <c r="A8" s="2" t="s">
        <v>19</v>
      </c>
      <c r="B8" s="8">
        <f>'2010_2011'!$H8</f>
        <v>189</v>
      </c>
      <c r="C8" s="6">
        <f>'2011_2012'!$H8</f>
        <v>2849</v>
      </c>
      <c r="D8" s="6">
        <f>'2012_2013'!$H8</f>
        <v>3684</v>
      </c>
      <c r="E8" s="6">
        <f>'2013_2014'!$H8</f>
        <v>10058</v>
      </c>
      <c r="F8" s="6">
        <f>'2014_2015'!$H8</f>
        <v>7088</v>
      </c>
      <c r="G8" s="6">
        <f>'2015_2016'!$H8</f>
        <v>4191</v>
      </c>
      <c r="H8" s="6">
        <f>'2016_2017'!$H8</f>
        <v>3786</v>
      </c>
      <c r="I8" s="6">
        <f>'2017_2018'!$H8</f>
        <v>8204</v>
      </c>
      <c r="J8" s="6">
        <f>'2018_2019'!$H8</f>
        <v>6689</v>
      </c>
      <c r="K8" s="8">
        <f>'2019_2020'!$H8</f>
        <v>9874</v>
      </c>
      <c r="L8" s="6"/>
      <c r="M8" s="6"/>
    </row>
    <row r="9" spans="1:13" x14ac:dyDescent="0.2">
      <c r="A9" s="2" t="s">
        <v>26</v>
      </c>
      <c r="B9" s="8">
        <f>'2010_2011'!$H9</f>
        <v>314</v>
      </c>
      <c r="C9" s="6">
        <f>'2011_2012'!$H9</f>
        <v>3024</v>
      </c>
      <c r="D9" s="6">
        <f>'2012_2013'!$H9</f>
        <v>5827</v>
      </c>
      <c r="E9" s="6">
        <f>'2013_2014'!$H9</f>
        <v>3315</v>
      </c>
      <c r="F9" s="6">
        <f>'2014_2015'!$H9</f>
        <v>5169</v>
      </c>
      <c r="G9" s="6">
        <f>'2015_2016'!$H9</f>
        <v>5107</v>
      </c>
      <c r="H9" s="6">
        <f>'2016_2017'!$H9</f>
        <v>9989</v>
      </c>
      <c r="I9" s="6">
        <f>'2017_2018'!$H9</f>
        <v>4337</v>
      </c>
      <c r="J9" s="6">
        <f>'2018_2019'!$H9</f>
        <v>7786</v>
      </c>
      <c r="K9" s="8">
        <f>'2019_2020'!$H9</f>
        <v>3927</v>
      </c>
      <c r="L9" s="6"/>
      <c r="M9" s="6"/>
    </row>
    <row r="10" spans="1:13" x14ac:dyDescent="0.2">
      <c r="A10" s="2" t="s">
        <v>27</v>
      </c>
      <c r="B10" s="8">
        <f>'2010_2011'!$H10</f>
        <v>1300</v>
      </c>
      <c r="C10" s="6">
        <f>'2011_2012'!$H10</f>
        <v>5645</v>
      </c>
      <c r="D10" s="6">
        <f>'2012_2013'!$H10</f>
        <v>5652</v>
      </c>
      <c r="E10" s="6">
        <f>'2013_2014'!$H10</f>
        <v>1896</v>
      </c>
      <c r="F10" s="6">
        <f>'2014_2015'!$H10</f>
        <v>3575</v>
      </c>
      <c r="G10" s="6">
        <f>'2015_2016'!$H10</f>
        <v>4985</v>
      </c>
      <c r="H10" s="6">
        <f>'2016_2017'!$H10</f>
        <v>4358</v>
      </c>
      <c r="I10" s="6">
        <f>'2017_2018'!$H10</f>
        <v>2730</v>
      </c>
      <c r="J10" s="6">
        <f>'2018_2019'!$H10</f>
        <v>4404</v>
      </c>
      <c r="K10" s="8">
        <f>'2019_2020'!$H10</f>
        <v>3239</v>
      </c>
      <c r="L10" s="6"/>
      <c r="M10" s="6"/>
    </row>
    <row r="11" spans="1:13" x14ac:dyDescent="0.2">
      <c r="A11" s="2" t="s">
        <v>20</v>
      </c>
      <c r="B11" s="8">
        <f>'2010_2011'!$H11</f>
        <v>3891</v>
      </c>
      <c r="C11" s="6">
        <f>'2011_2012'!$H11</f>
        <v>5272</v>
      </c>
      <c r="D11" s="6">
        <f>'2012_2013'!$H11</f>
        <v>2080</v>
      </c>
      <c r="E11" s="6">
        <f>'2013_2014'!$H11</f>
        <v>2676</v>
      </c>
      <c r="F11" s="6">
        <f>'2014_2015'!$H11</f>
        <v>1629</v>
      </c>
      <c r="G11" s="6">
        <f>'2015_2016'!$H11</f>
        <v>4086</v>
      </c>
      <c r="H11" s="6">
        <f>'2016_2017'!$H11</f>
        <v>2310</v>
      </c>
      <c r="I11" s="6">
        <f>'2017_2018'!$H11</f>
        <v>2671</v>
      </c>
      <c r="J11" s="6">
        <f>'2018_2019'!$H11</f>
        <v>2578</v>
      </c>
      <c r="K11" s="8">
        <f>'2019_2020'!$H11</f>
        <v>943</v>
      </c>
      <c r="L11" s="6"/>
      <c r="M11" s="6"/>
    </row>
    <row r="12" spans="1:13" x14ac:dyDescent="0.2">
      <c r="A12" s="2" t="s">
        <v>21</v>
      </c>
      <c r="B12" s="8">
        <f>'2010_2011'!$H12</f>
        <v>2484</v>
      </c>
      <c r="C12" s="6">
        <f>'2011_2012'!$H12</f>
        <v>1558</v>
      </c>
      <c r="D12" s="6">
        <f>'2012_2013'!$H12</f>
        <v>1246</v>
      </c>
      <c r="E12" s="6">
        <f>'2013_2014'!$H12</f>
        <v>1341</v>
      </c>
      <c r="F12" s="6">
        <f>'2014_2015'!$H12</f>
        <v>2214</v>
      </c>
      <c r="G12" s="6">
        <f>'2015_2016'!$H12</f>
        <v>3119</v>
      </c>
      <c r="H12" s="6">
        <f>'2016_2017'!$H12</f>
        <v>895</v>
      </c>
      <c r="I12" s="6">
        <f>'2017_2018'!$H12</f>
        <v>1627</v>
      </c>
      <c r="J12" s="6">
        <f>'2018_2019'!$H12</f>
        <v>451</v>
      </c>
      <c r="K12" s="8">
        <f>'2019_2020'!$H12</f>
        <v>37</v>
      </c>
      <c r="L12" s="6"/>
      <c r="M12" s="6"/>
    </row>
    <row r="13" spans="1:13" x14ac:dyDescent="0.2">
      <c r="A13" s="2" t="s">
        <v>22</v>
      </c>
      <c r="B13" s="8">
        <f>'2010_2011'!$H13</f>
        <v>1540</v>
      </c>
      <c r="C13" s="6">
        <f>'2011_2012'!$H13</f>
        <v>220</v>
      </c>
      <c r="D13" s="6">
        <f>'2012_2013'!$H13</f>
        <v>895</v>
      </c>
      <c r="E13" s="6">
        <f>'2013_2014'!$H13</f>
        <v>34</v>
      </c>
      <c r="F13" s="6">
        <f>'2014_2015'!$H13</f>
        <v>1811</v>
      </c>
      <c r="G13" s="6">
        <f>'2015_2016'!$H13</f>
        <v>500</v>
      </c>
      <c r="H13" s="6">
        <f>'2016_2017'!$H13</f>
        <v>155</v>
      </c>
      <c r="I13" s="6">
        <f>'2017_2018'!$H13</f>
        <v>628</v>
      </c>
      <c r="J13" s="6">
        <f>'2018_2019'!$H13</f>
        <v>43</v>
      </c>
      <c r="K13" s="8">
        <f>'2019_2020'!$H13</f>
        <v>0</v>
      </c>
      <c r="L13" s="6"/>
      <c r="M13" s="6"/>
    </row>
    <row r="14" spans="1:13" x14ac:dyDescent="0.2">
      <c r="A14" s="2" t="s">
        <v>28</v>
      </c>
      <c r="B14" s="8">
        <f>'2010_2011'!$H14</f>
        <v>79667</v>
      </c>
      <c r="C14" s="6">
        <f>'2011_2012'!$H14</f>
        <v>13</v>
      </c>
      <c r="D14" s="6">
        <f>'2012_2013'!$H14</f>
        <v>101</v>
      </c>
      <c r="E14" s="6">
        <f>'2013_2014'!$H14</f>
        <v>0</v>
      </c>
      <c r="F14" s="6">
        <f>'2014_2015'!$H14</f>
        <v>217</v>
      </c>
      <c r="G14" s="6">
        <f>'2015_2016'!$H14</f>
        <v>29</v>
      </c>
      <c r="H14" s="6">
        <f>'2016_2017'!$H14</f>
        <v>15</v>
      </c>
      <c r="I14" s="6">
        <f>'2017_2018'!$H14</f>
        <v>144</v>
      </c>
      <c r="J14" s="6">
        <f>'2018_2019'!$H14</f>
        <v>1</v>
      </c>
      <c r="K14" s="8">
        <f>'2019_2020'!$H14</f>
        <v>0</v>
      </c>
      <c r="L14" s="6"/>
      <c r="M14" s="6"/>
    </row>
    <row r="15" spans="1:13" x14ac:dyDescent="0.2">
      <c r="A15" s="6" t="s">
        <v>57</v>
      </c>
      <c r="B15" s="8">
        <f>SUM(B2:B14)</f>
        <v>89892</v>
      </c>
      <c r="C15" s="6">
        <f>SUM(C2:C14)</f>
        <v>22474</v>
      </c>
      <c r="D15" s="6">
        <f t="shared" ref="D15:K15" si="0">SUM(D2:D14)</f>
        <v>22474</v>
      </c>
      <c r="E15" s="6">
        <f t="shared" si="0"/>
        <v>22474</v>
      </c>
      <c r="F15" s="6">
        <f t="shared" si="0"/>
        <v>22474</v>
      </c>
      <c r="G15" s="6">
        <f t="shared" si="0"/>
        <v>22474</v>
      </c>
      <c r="H15" s="6">
        <f t="shared" si="0"/>
        <v>22474</v>
      </c>
      <c r="I15" s="6">
        <f t="shared" si="0"/>
        <v>22474</v>
      </c>
      <c r="J15" s="6">
        <f t="shared" si="0"/>
        <v>22474</v>
      </c>
      <c r="K15" s="6">
        <f t="shared" si="0"/>
        <v>22474</v>
      </c>
    </row>
    <row r="16" spans="1:13" x14ac:dyDescent="0.2">
      <c r="A16" s="8" t="s">
        <v>65</v>
      </c>
      <c r="B16" s="8"/>
      <c r="C16" s="5" t="s">
        <v>58</v>
      </c>
    </row>
    <row r="17" spans="1:13" x14ac:dyDescent="0.2">
      <c r="B17" s="7" t="s">
        <v>87</v>
      </c>
      <c r="C17" s="5" t="s">
        <v>43</v>
      </c>
      <c r="D17" s="5" t="s">
        <v>44</v>
      </c>
      <c r="E17" s="5" t="s">
        <v>45</v>
      </c>
      <c r="F17" s="5" t="s">
        <v>46</v>
      </c>
      <c r="G17" s="5" t="s">
        <v>47</v>
      </c>
      <c r="H17" s="5" t="s">
        <v>48</v>
      </c>
      <c r="I17" s="5" t="s">
        <v>49</v>
      </c>
      <c r="J17" s="5" t="s">
        <v>50</v>
      </c>
      <c r="K17" s="5" t="s">
        <v>51</v>
      </c>
    </row>
    <row r="18" spans="1:13" x14ac:dyDescent="0.2">
      <c r="A18" s="2" t="s">
        <v>23</v>
      </c>
      <c r="B18" s="3">
        <f>B2/10000</f>
        <v>0</v>
      </c>
      <c r="C18" s="3">
        <f>C2*4/10000</f>
        <v>0</v>
      </c>
      <c r="D18" s="3">
        <f>D2*4/10000</f>
        <v>1.6000000000000001E-3</v>
      </c>
      <c r="E18" s="3">
        <f>E2*4/10000</f>
        <v>0</v>
      </c>
      <c r="F18" s="3">
        <f>F2*4/10000</f>
        <v>0</v>
      </c>
      <c r="G18" s="3">
        <f t="shared" ref="G18:K18" si="1">G2*4/10000</f>
        <v>0</v>
      </c>
      <c r="H18" s="3">
        <f t="shared" si="1"/>
        <v>0</v>
      </c>
      <c r="I18" s="3">
        <f t="shared" si="1"/>
        <v>0</v>
      </c>
      <c r="J18" s="3">
        <f t="shared" si="1"/>
        <v>1.6E-2</v>
      </c>
      <c r="K18" s="3">
        <f t="shared" si="1"/>
        <v>0</v>
      </c>
    </row>
    <row r="19" spans="1:13" x14ac:dyDescent="0.2">
      <c r="A19" s="2" t="s">
        <v>16</v>
      </c>
      <c r="B19" s="3">
        <f t="shared" ref="B19:B30" si="2">B3/10000</f>
        <v>5.0000000000000001E-4</v>
      </c>
      <c r="C19" s="3">
        <f t="shared" ref="C19:K30" si="3">C3*4/10000</f>
        <v>1.1999999999999999E-3</v>
      </c>
      <c r="D19" s="3">
        <f t="shared" si="3"/>
        <v>3.5999999999999999E-3</v>
      </c>
      <c r="E19" s="3">
        <f t="shared" si="3"/>
        <v>0</v>
      </c>
      <c r="F19" s="3">
        <f t="shared" si="3"/>
        <v>0</v>
      </c>
      <c r="G19" s="3">
        <f t="shared" si="3"/>
        <v>0</v>
      </c>
      <c r="H19" s="3">
        <f t="shared" si="3"/>
        <v>4.0000000000000002E-4</v>
      </c>
      <c r="I19" s="3">
        <f t="shared" si="3"/>
        <v>0</v>
      </c>
      <c r="J19" s="3">
        <f t="shared" si="3"/>
        <v>4.4000000000000003E-3</v>
      </c>
      <c r="K19" s="3">
        <f t="shared" si="3"/>
        <v>0</v>
      </c>
    </row>
    <row r="20" spans="1:13" x14ac:dyDescent="0.2">
      <c r="A20" s="2" t="s">
        <v>17</v>
      </c>
      <c r="B20" s="3">
        <f t="shared" si="2"/>
        <v>4.4000000000000003E-3</v>
      </c>
      <c r="C20" s="3">
        <f t="shared" si="3"/>
        <v>2.3999999999999998E-3</v>
      </c>
      <c r="D20" s="3">
        <f t="shared" si="3"/>
        <v>2.5600000000000001E-2</v>
      </c>
      <c r="E20" s="3">
        <f t="shared" si="3"/>
        <v>0</v>
      </c>
      <c r="F20" s="3">
        <f t="shared" si="3"/>
        <v>0</v>
      </c>
      <c r="G20" s="3">
        <f t="shared" si="3"/>
        <v>0</v>
      </c>
      <c r="H20" s="3">
        <f t="shared" si="3"/>
        <v>4.0000000000000001E-3</v>
      </c>
      <c r="I20" s="3">
        <f t="shared" si="3"/>
        <v>0</v>
      </c>
      <c r="J20" s="3">
        <f t="shared" si="3"/>
        <v>5.5999999999999999E-3</v>
      </c>
      <c r="K20" s="3">
        <f t="shared" si="3"/>
        <v>0</v>
      </c>
    </row>
    <row r="21" spans="1:13" x14ac:dyDescent="0.2">
      <c r="A21" s="2" t="s">
        <v>18</v>
      </c>
      <c r="B21" s="3">
        <f t="shared" si="2"/>
        <v>1.2500000000000001E-2</v>
      </c>
      <c r="C21" s="3">
        <f t="shared" si="3"/>
        <v>1.24E-2</v>
      </c>
      <c r="D21" s="3">
        <f t="shared" si="3"/>
        <v>0.1108</v>
      </c>
      <c r="E21" s="3">
        <f t="shared" si="3"/>
        <v>4.0800000000000003E-2</v>
      </c>
      <c r="F21" s="3">
        <f t="shared" si="3"/>
        <v>1.1599999999999999E-2</v>
      </c>
      <c r="G21" s="3">
        <f t="shared" si="3"/>
        <v>0</v>
      </c>
      <c r="H21" s="3">
        <f t="shared" si="3"/>
        <v>7.1599999999999997E-2</v>
      </c>
      <c r="I21" s="3">
        <f t="shared" si="3"/>
        <v>1.44E-2</v>
      </c>
      <c r="J21" s="3">
        <f t="shared" si="3"/>
        <v>8.0000000000000002E-3</v>
      </c>
      <c r="K21" s="3">
        <f t="shared" si="3"/>
        <v>1.5599999999999999E-2</v>
      </c>
    </row>
    <row r="22" spans="1:13" x14ac:dyDescent="0.2">
      <c r="A22" s="2" t="s">
        <v>24</v>
      </c>
      <c r="B22" s="3">
        <f t="shared" si="2"/>
        <v>1.84E-2</v>
      </c>
      <c r="C22" s="3">
        <f t="shared" si="3"/>
        <v>0.54720000000000002</v>
      </c>
      <c r="D22" s="3">
        <f t="shared" si="3"/>
        <v>0.39639999999999997</v>
      </c>
      <c r="E22" s="3">
        <f t="shared" si="3"/>
        <v>0.15079999999999999</v>
      </c>
      <c r="F22" s="3">
        <f t="shared" si="3"/>
        <v>7.6799999999999993E-2</v>
      </c>
      <c r="G22" s="3">
        <f t="shared" si="3"/>
        <v>4.2799999999999998E-2</v>
      </c>
      <c r="H22" s="3">
        <f t="shared" si="3"/>
        <v>0.1288</v>
      </c>
      <c r="I22" s="3">
        <f t="shared" si="3"/>
        <v>0.1244</v>
      </c>
      <c r="J22" s="3">
        <f t="shared" si="3"/>
        <v>2.0799999999999999E-2</v>
      </c>
      <c r="K22" s="3">
        <f t="shared" si="3"/>
        <v>0.1268</v>
      </c>
    </row>
    <row r="23" spans="1:13" x14ac:dyDescent="0.2">
      <c r="A23" s="2" t="s">
        <v>25</v>
      </c>
      <c r="B23" s="3">
        <f t="shared" si="2"/>
        <v>1.49E-2</v>
      </c>
      <c r="C23" s="3">
        <f t="shared" si="3"/>
        <v>0.99399999999999999</v>
      </c>
      <c r="D23" s="3">
        <f t="shared" si="3"/>
        <v>0.65759999999999996</v>
      </c>
      <c r="E23" s="3">
        <f t="shared" si="3"/>
        <v>1.07</v>
      </c>
      <c r="F23" s="3">
        <f t="shared" si="3"/>
        <v>0.22</v>
      </c>
      <c r="G23" s="3">
        <f t="shared" si="3"/>
        <v>0.14000000000000001</v>
      </c>
      <c r="H23" s="3">
        <f t="shared" si="3"/>
        <v>0.18160000000000001</v>
      </c>
      <c r="I23" s="3">
        <f t="shared" si="3"/>
        <v>0.71440000000000003</v>
      </c>
      <c r="J23" s="3">
        <f t="shared" si="3"/>
        <v>0.154</v>
      </c>
      <c r="K23" s="3">
        <f t="shared" si="3"/>
        <v>1.6392</v>
      </c>
    </row>
    <row r="24" spans="1:13" x14ac:dyDescent="0.2">
      <c r="A24" s="2" t="s">
        <v>19</v>
      </c>
      <c r="B24" s="3">
        <f t="shared" si="2"/>
        <v>1.89E-2</v>
      </c>
      <c r="C24" s="3">
        <f t="shared" si="3"/>
        <v>1.1395999999999999</v>
      </c>
      <c r="D24" s="3">
        <f t="shared" si="3"/>
        <v>1.4736</v>
      </c>
      <c r="E24" s="3">
        <f t="shared" si="3"/>
        <v>4.0232000000000001</v>
      </c>
      <c r="F24" s="3">
        <f t="shared" si="3"/>
        <v>2.8351999999999999</v>
      </c>
      <c r="G24" s="3">
        <f t="shared" si="3"/>
        <v>1.6763999999999999</v>
      </c>
      <c r="H24" s="3">
        <f t="shared" si="3"/>
        <v>1.5144</v>
      </c>
      <c r="I24" s="3">
        <f t="shared" si="3"/>
        <v>3.2816000000000001</v>
      </c>
      <c r="J24" s="3">
        <f t="shared" si="3"/>
        <v>2.6756000000000002</v>
      </c>
      <c r="K24" s="3">
        <f t="shared" si="3"/>
        <v>3.9496000000000002</v>
      </c>
    </row>
    <row r="25" spans="1:13" x14ac:dyDescent="0.2">
      <c r="A25" s="2" t="s">
        <v>26</v>
      </c>
      <c r="B25" s="3">
        <f t="shared" si="2"/>
        <v>3.1399999999999997E-2</v>
      </c>
      <c r="C25" s="3">
        <f t="shared" si="3"/>
        <v>1.2096</v>
      </c>
      <c r="D25" s="3">
        <f t="shared" si="3"/>
        <v>2.3308</v>
      </c>
      <c r="E25" s="3">
        <f t="shared" si="3"/>
        <v>1.3260000000000001</v>
      </c>
      <c r="F25" s="3">
        <f t="shared" si="3"/>
        <v>2.0676000000000001</v>
      </c>
      <c r="G25" s="3">
        <f t="shared" si="3"/>
        <v>2.0428000000000002</v>
      </c>
      <c r="H25" s="3">
        <f t="shared" si="3"/>
        <v>3.9956</v>
      </c>
      <c r="I25" s="3">
        <f t="shared" si="3"/>
        <v>1.7347999999999999</v>
      </c>
      <c r="J25" s="3">
        <f t="shared" si="3"/>
        <v>3.1143999999999998</v>
      </c>
      <c r="K25" s="3">
        <f t="shared" si="3"/>
        <v>1.5708</v>
      </c>
    </row>
    <row r="26" spans="1:13" x14ac:dyDescent="0.2">
      <c r="A26" s="2" t="s">
        <v>27</v>
      </c>
      <c r="B26" s="3">
        <f t="shared" si="2"/>
        <v>0.13</v>
      </c>
      <c r="C26" s="3">
        <f t="shared" si="3"/>
        <v>2.258</v>
      </c>
      <c r="D26" s="3">
        <f t="shared" si="3"/>
        <v>2.2608000000000001</v>
      </c>
      <c r="E26" s="3">
        <f t="shared" si="3"/>
        <v>0.75839999999999996</v>
      </c>
      <c r="F26" s="3">
        <f t="shared" si="3"/>
        <v>1.43</v>
      </c>
      <c r="G26" s="3">
        <f t="shared" si="3"/>
        <v>1.994</v>
      </c>
      <c r="H26" s="3">
        <f t="shared" si="3"/>
        <v>1.7432000000000001</v>
      </c>
      <c r="I26" s="3">
        <f t="shared" si="3"/>
        <v>1.0920000000000001</v>
      </c>
      <c r="J26" s="3">
        <f t="shared" si="3"/>
        <v>1.7616000000000001</v>
      </c>
      <c r="K26" s="3">
        <f t="shared" si="3"/>
        <v>1.2956000000000001</v>
      </c>
    </row>
    <row r="27" spans="1:13" x14ac:dyDescent="0.2">
      <c r="A27" s="2" t="s">
        <v>20</v>
      </c>
      <c r="B27" s="3">
        <f t="shared" si="2"/>
        <v>0.3891</v>
      </c>
      <c r="C27" s="3">
        <f t="shared" si="3"/>
        <v>2.1088</v>
      </c>
      <c r="D27" s="3">
        <f t="shared" si="3"/>
        <v>0.83199999999999996</v>
      </c>
      <c r="E27" s="3">
        <f t="shared" si="3"/>
        <v>1.0704</v>
      </c>
      <c r="F27" s="3">
        <f t="shared" si="3"/>
        <v>0.65159999999999996</v>
      </c>
      <c r="G27" s="3">
        <f t="shared" si="3"/>
        <v>1.6344000000000001</v>
      </c>
      <c r="H27" s="3">
        <f t="shared" si="3"/>
        <v>0.92400000000000004</v>
      </c>
      <c r="I27" s="3">
        <f t="shared" si="3"/>
        <v>1.0684</v>
      </c>
      <c r="J27" s="3">
        <f t="shared" si="3"/>
        <v>1.0311999999999999</v>
      </c>
      <c r="K27" s="3">
        <f t="shared" si="3"/>
        <v>0.37719999999999998</v>
      </c>
    </row>
    <row r="28" spans="1:13" x14ac:dyDescent="0.2">
      <c r="A28" s="2" t="s">
        <v>21</v>
      </c>
      <c r="B28" s="3">
        <f t="shared" si="2"/>
        <v>0.24840000000000001</v>
      </c>
      <c r="C28" s="3">
        <f t="shared" si="3"/>
        <v>0.62319999999999998</v>
      </c>
      <c r="D28" s="3">
        <f t="shared" si="3"/>
        <v>0.49840000000000001</v>
      </c>
      <c r="E28" s="3">
        <f t="shared" si="3"/>
        <v>0.53639999999999999</v>
      </c>
      <c r="F28" s="3">
        <f t="shared" si="3"/>
        <v>0.88560000000000005</v>
      </c>
      <c r="G28" s="3">
        <f t="shared" si="3"/>
        <v>1.2476</v>
      </c>
      <c r="H28" s="3">
        <f t="shared" si="3"/>
        <v>0.35799999999999998</v>
      </c>
      <c r="I28" s="3">
        <f t="shared" si="3"/>
        <v>0.65080000000000005</v>
      </c>
      <c r="J28" s="3">
        <f t="shared" si="3"/>
        <v>0.1804</v>
      </c>
      <c r="K28" s="3">
        <f t="shared" si="3"/>
        <v>1.4800000000000001E-2</v>
      </c>
    </row>
    <row r="29" spans="1:13" x14ac:dyDescent="0.2">
      <c r="A29" s="2" t="s">
        <v>22</v>
      </c>
      <c r="B29" s="3">
        <f t="shared" si="2"/>
        <v>0.154</v>
      </c>
      <c r="C29" s="3">
        <f t="shared" si="3"/>
        <v>8.7999999999999995E-2</v>
      </c>
      <c r="D29" s="3">
        <f t="shared" si="3"/>
        <v>0.35799999999999998</v>
      </c>
      <c r="E29" s="3">
        <f t="shared" si="3"/>
        <v>1.3599999999999999E-2</v>
      </c>
      <c r="F29" s="3">
        <f t="shared" si="3"/>
        <v>0.72440000000000004</v>
      </c>
      <c r="G29" s="3">
        <f t="shared" si="3"/>
        <v>0.2</v>
      </c>
      <c r="H29" s="3">
        <f t="shared" si="3"/>
        <v>6.2E-2</v>
      </c>
      <c r="I29" s="3">
        <f t="shared" si="3"/>
        <v>0.25119999999999998</v>
      </c>
      <c r="J29" s="3">
        <f t="shared" si="3"/>
        <v>1.72E-2</v>
      </c>
      <c r="K29" s="3">
        <f t="shared" si="3"/>
        <v>0</v>
      </c>
    </row>
    <row r="30" spans="1:13" x14ac:dyDescent="0.2">
      <c r="A30" s="2" t="s">
        <v>28</v>
      </c>
      <c r="B30" s="3">
        <f t="shared" si="2"/>
        <v>7.9667000000000003</v>
      </c>
      <c r="C30" s="3">
        <f t="shared" si="3"/>
        <v>5.1999999999999998E-3</v>
      </c>
      <c r="D30" s="3">
        <f t="shared" si="3"/>
        <v>4.0399999999999998E-2</v>
      </c>
      <c r="E30" s="3">
        <f t="shared" si="3"/>
        <v>0</v>
      </c>
      <c r="F30" s="3">
        <f t="shared" si="3"/>
        <v>8.6800000000000002E-2</v>
      </c>
      <c r="G30" s="3">
        <f t="shared" si="3"/>
        <v>1.1599999999999999E-2</v>
      </c>
      <c r="H30" s="3">
        <f t="shared" si="3"/>
        <v>6.0000000000000001E-3</v>
      </c>
      <c r="I30" s="3">
        <f t="shared" si="3"/>
        <v>5.7599999999999998E-2</v>
      </c>
      <c r="J30" s="3">
        <f t="shared" si="3"/>
        <v>4.0000000000000002E-4</v>
      </c>
      <c r="K30" s="3">
        <f t="shared" si="3"/>
        <v>0</v>
      </c>
    </row>
    <row r="31" spans="1:13" x14ac:dyDescent="0.2">
      <c r="A31" s="24" t="s">
        <v>90</v>
      </c>
      <c r="B31" s="3"/>
      <c r="C31" s="3">
        <f>zst_1112!H8</f>
        <v>0.16895811555900001</v>
      </c>
      <c r="D31" s="3">
        <f>zst_1213!H8</f>
        <v>0.144935829376</v>
      </c>
      <c r="E31" s="3">
        <f>zst_1314!H8</f>
        <v>9.3617958244699997E-2</v>
      </c>
      <c r="F31" s="3">
        <f>zst_1415!H8</f>
        <v>0.207825042307</v>
      </c>
      <c r="G31" s="3">
        <f>zst_1516!H8</f>
        <v>0.222213669881</v>
      </c>
      <c r="H31" s="3">
        <f>zst_1617!H8</f>
        <v>0.120522156701</v>
      </c>
      <c r="I31" s="3">
        <f>zst_1718!H8</f>
        <v>0.14385411044900001</v>
      </c>
      <c r="J31" s="3">
        <f>zst_1819!H8</f>
        <v>0.103460054376</v>
      </c>
      <c r="K31" s="3">
        <f>zst_1920!H8</f>
        <v>3.4693714603799997E-2</v>
      </c>
      <c r="L31" s="3">
        <f>AVERAGE(D31:K31)</f>
        <v>0.13389031699231249</v>
      </c>
      <c r="M31" s="23" t="s">
        <v>117</v>
      </c>
    </row>
    <row r="32" spans="1:13" x14ac:dyDescent="0.2">
      <c r="L32" s="3">
        <f>AVERAGE(D31:G31)</f>
        <v>0.16714812495217501</v>
      </c>
      <c r="M32" s="23" t="s">
        <v>118</v>
      </c>
    </row>
    <row r="33" spans="1:13" x14ac:dyDescent="0.2">
      <c r="L33" s="3">
        <f>AVERAGE(H31:K31)</f>
        <v>0.10063250903245</v>
      </c>
      <c r="M33" s="23" t="s">
        <v>119</v>
      </c>
    </row>
    <row r="35" spans="1:13" x14ac:dyDescent="0.2">
      <c r="A35" s="25" t="s">
        <v>138</v>
      </c>
      <c r="B35" s="25"/>
      <c r="C35" s="25"/>
      <c r="D35" s="25">
        <v>37.288304841924344</v>
      </c>
      <c r="E35" s="25">
        <v>31.092725658811275</v>
      </c>
      <c r="F35" s="25">
        <v>42.168857769883097</v>
      </c>
      <c r="G35" s="25">
        <v>48.159383061685944</v>
      </c>
      <c r="H35" s="25">
        <v>32.082816749847858</v>
      </c>
      <c r="I35" s="25">
        <v>55.037007456200463</v>
      </c>
      <c r="J35" s="25">
        <v>30.619456563657874</v>
      </c>
      <c r="K35" s="25">
        <v>26.589648385043382</v>
      </c>
    </row>
    <row r="36" spans="1:13" x14ac:dyDescent="0.2">
      <c r="D36" s="3">
        <f>D31</f>
        <v>0.144935829376</v>
      </c>
      <c r="E36" s="3">
        <f t="shared" ref="E36:K36" si="4">E31</f>
        <v>9.3617958244699997E-2</v>
      </c>
      <c r="F36" s="3">
        <f t="shared" si="4"/>
        <v>0.207825042307</v>
      </c>
      <c r="G36" s="3">
        <f t="shared" si="4"/>
        <v>0.222213669881</v>
      </c>
      <c r="H36" s="3">
        <f t="shared" si="4"/>
        <v>0.120522156701</v>
      </c>
      <c r="I36" s="3">
        <f t="shared" si="4"/>
        <v>0.14385411044900001</v>
      </c>
      <c r="J36" s="3">
        <f t="shared" si="4"/>
        <v>0.103460054376</v>
      </c>
      <c r="K36" s="3">
        <f t="shared" si="4"/>
        <v>3.4693714603799997E-2</v>
      </c>
    </row>
    <row r="39" spans="1:13" x14ac:dyDescent="0.2">
      <c r="A39" s="23" t="s">
        <v>140</v>
      </c>
      <c r="B39" s="23"/>
      <c r="C39" s="23"/>
      <c r="D39" s="24">
        <f>D15*D31*4</f>
        <v>13029.151317584896</v>
      </c>
      <c r="E39" s="24">
        <f t="shared" ref="E39:J39" si="5">E15*E31*4</f>
        <v>8415.8799743655509</v>
      </c>
      <c r="F39" s="24">
        <f t="shared" si="5"/>
        <v>18682.640003230073</v>
      </c>
      <c r="G39" s="24">
        <f t="shared" si="5"/>
        <v>19976.120067622374</v>
      </c>
      <c r="H39" s="24">
        <f t="shared" si="5"/>
        <v>10834.459798793096</v>
      </c>
      <c r="I39" s="24">
        <f t="shared" si="5"/>
        <v>12931.909112923306</v>
      </c>
      <c r="J39" s="24">
        <f t="shared" si="5"/>
        <v>9300.645048184897</v>
      </c>
      <c r="K39" s="24">
        <f>K15*K31*4</f>
        <v>3118.8261680232044</v>
      </c>
    </row>
    <row r="40" spans="1:13" x14ac:dyDescent="0.2">
      <c r="A40" s="23" t="s">
        <v>141</v>
      </c>
      <c r="B40" s="23"/>
      <c r="C40" s="23"/>
      <c r="D40" s="24">
        <v>1261</v>
      </c>
      <c r="E40" s="24">
        <v>1261</v>
      </c>
      <c r="F40" s="24">
        <v>1261</v>
      </c>
      <c r="G40" s="24">
        <v>1261</v>
      </c>
      <c r="H40" s="24">
        <v>1261</v>
      </c>
      <c r="I40" s="24">
        <v>1261</v>
      </c>
      <c r="J40" s="24">
        <v>1261</v>
      </c>
      <c r="K40" s="24">
        <v>1261</v>
      </c>
    </row>
    <row r="41" spans="1:13" x14ac:dyDescent="0.2">
      <c r="A41" s="23" t="s">
        <v>142</v>
      </c>
      <c r="B41" s="23"/>
      <c r="C41" s="23"/>
      <c r="D41" s="26">
        <f>D39/D40</f>
        <v>10.332395969536</v>
      </c>
      <c r="E41" s="26">
        <f t="shared" ref="E41:K41" si="6">E39/E40</f>
        <v>6.6739730169433393</v>
      </c>
      <c r="F41" s="26">
        <f t="shared" si="6"/>
        <v>14.815733547367227</v>
      </c>
      <c r="G41" s="26">
        <f t="shared" si="6"/>
        <v>15.841490933879758</v>
      </c>
      <c r="H41" s="26">
        <f t="shared" si="6"/>
        <v>8.5919586033252138</v>
      </c>
      <c r="I41" s="26">
        <f t="shared" si="6"/>
        <v>10.255280819130299</v>
      </c>
      <c r="J41" s="26">
        <f t="shared" si="6"/>
        <v>7.37561066469857</v>
      </c>
      <c r="K41" s="26">
        <f t="shared" si="6"/>
        <v>2.4732959302325175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D41" sqref="D41"/>
    </sheetView>
  </sheetViews>
  <sheetFormatPr defaultRowHeight="12.75" x14ac:dyDescent="0.2"/>
  <cols>
    <col min="1" max="2" width="13.28515625" style="7" customWidth="1"/>
    <col min="3" max="16384" width="9.140625" style="7"/>
  </cols>
  <sheetData>
    <row r="1" spans="1:13" x14ac:dyDescent="0.2">
      <c r="A1" s="8" t="s">
        <v>0</v>
      </c>
      <c r="B1" s="8" t="str">
        <f>'2010_2011'!$I1</f>
        <v>DEELG_2_3</v>
      </c>
      <c r="C1" s="8" t="str">
        <f>'2011_2012'!$I1</f>
        <v>DEELG_2_3</v>
      </c>
      <c r="D1" s="8" t="str">
        <f>'2012_2013'!$I1</f>
        <v>DEELG_2_3</v>
      </c>
      <c r="E1" s="8" t="str">
        <f>'2013_2014'!$I1</f>
        <v>DEELG_2_3</v>
      </c>
      <c r="F1" s="8" t="str">
        <f>'2014_2015'!$I1</f>
        <v>DEELG_2_3</v>
      </c>
      <c r="G1" s="8" t="str">
        <f>'2015_2016'!$I1</f>
        <v>DEELG_2_3</v>
      </c>
      <c r="H1" s="8" t="str">
        <f>'2016_2017'!$I1</f>
        <v>DEELG_2_3</v>
      </c>
      <c r="I1" s="8" t="str">
        <f>'2017_2018'!$I1</f>
        <v>DEELG_2_3</v>
      </c>
      <c r="J1" s="8" t="str">
        <f>'2018_2019'!$I1</f>
        <v>DEELG_2_3</v>
      </c>
      <c r="K1" s="8" t="str">
        <f>'2019_2020'!$I1</f>
        <v>DEELG_2_3</v>
      </c>
      <c r="L1" s="8"/>
      <c r="M1" s="8"/>
    </row>
    <row r="2" spans="1:13" x14ac:dyDescent="0.2">
      <c r="A2" s="2" t="s">
        <v>23</v>
      </c>
      <c r="B2" s="8">
        <f>'2010_2011'!$I2</f>
        <v>2</v>
      </c>
      <c r="C2" s="8">
        <f>'2011_2012'!$I2</f>
        <v>32</v>
      </c>
      <c r="D2" s="8">
        <f>'2012_2013'!$I2</f>
        <v>30</v>
      </c>
      <c r="E2" s="8">
        <f>'2013_2014'!$I2</f>
        <v>0</v>
      </c>
      <c r="F2" s="8">
        <f>'2014_2015'!$I2</f>
        <v>0</v>
      </c>
      <c r="G2" s="8">
        <f>'2015_2016'!$I2</f>
        <v>0</v>
      </c>
      <c r="H2" s="8">
        <f>'2016_2017'!$I2</f>
        <v>18</v>
      </c>
      <c r="I2" s="8">
        <f>'2017_2018'!$I2</f>
        <v>1</v>
      </c>
      <c r="J2" s="8">
        <f>'2018_2019'!$I2</f>
        <v>0</v>
      </c>
      <c r="K2" s="8">
        <f>'2019_2020'!$I2</f>
        <v>0</v>
      </c>
      <c r="L2" s="8"/>
      <c r="M2" s="8"/>
    </row>
    <row r="3" spans="1:13" x14ac:dyDescent="0.2">
      <c r="A3" s="2" t="s">
        <v>16</v>
      </c>
      <c r="B3" s="8">
        <f>'2010_2011'!$I3</f>
        <v>175</v>
      </c>
      <c r="C3" s="8">
        <f>'2011_2012'!$I3</f>
        <v>24</v>
      </c>
      <c r="D3" s="8">
        <f>'2012_2013'!$I3</f>
        <v>13</v>
      </c>
      <c r="E3" s="8">
        <f>'2013_2014'!$I3</f>
        <v>0</v>
      </c>
      <c r="F3" s="8">
        <f>'2014_2015'!$I3</f>
        <v>0</v>
      </c>
      <c r="G3" s="8">
        <f>'2015_2016'!$I3</f>
        <v>0</v>
      </c>
      <c r="H3" s="8">
        <f>'2016_2017'!$I3</f>
        <v>17</v>
      </c>
      <c r="I3" s="8">
        <f>'2017_2018'!$I3</f>
        <v>4</v>
      </c>
      <c r="J3" s="8">
        <f>'2018_2019'!$I3</f>
        <v>0</v>
      </c>
      <c r="K3" s="8">
        <f>'2019_2020'!$I3</f>
        <v>0</v>
      </c>
      <c r="L3" s="8"/>
      <c r="M3" s="8"/>
    </row>
    <row r="4" spans="1:13" x14ac:dyDescent="0.2">
      <c r="A4" s="2" t="s">
        <v>17</v>
      </c>
      <c r="B4" s="8">
        <f>'2010_2011'!$I4</f>
        <v>161</v>
      </c>
      <c r="C4" s="8">
        <f>'2011_2012'!$I4</f>
        <v>51</v>
      </c>
      <c r="D4" s="8">
        <f>'2012_2013'!$I4</f>
        <v>33</v>
      </c>
      <c r="E4" s="8">
        <f>'2013_2014'!$I4</f>
        <v>0</v>
      </c>
      <c r="F4" s="8">
        <f>'2014_2015'!$I4</f>
        <v>0</v>
      </c>
      <c r="G4" s="8">
        <f>'2015_2016'!$I4</f>
        <v>2</v>
      </c>
      <c r="H4" s="8">
        <f>'2016_2017'!$I4</f>
        <v>28</v>
      </c>
      <c r="I4" s="8">
        <f>'2017_2018'!$I4</f>
        <v>9</v>
      </c>
      <c r="J4" s="8">
        <f>'2018_2019'!$I4</f>
        <v>1</v>
      </c>
      <c r="K4" s="8">
        <f>'2019_2020'!$I4</f>
        <v>3</v>
      </c>
      <c r="L4" s="8"/>
      <c r="M4" s="8"/>
    </row>
    <row r="5" spans="1:13" x14ac:dyDescent="0.2">
      <c r="A5" s="2" t="s">
        <v>18</v>
      </c>
      <c r="B5" s="8">
        <f>'2010_2011'!$I5</f>
        <v>144</v>
      </c>
      <c r="C5" s="8">
        <f>'2011_2012'!$I5</f>
        <v>86</v>
      </c>
      <c r="D5" s="8">
        <f>'2012_2013'!$I5</f>
        <v>201</v>
      </c>
      <c r="E5" s="8">
        <f>'2013_2014'!$I5</f>
        <v>15</v>
      </c>
      <c r="F5" s="8">
        <f>'2014_2015'!$I5</f>
        <v>4</v>
      </c>
      <c r="G5" s="8">
        <f>'2015_2016'!$I5</f>
        <v>11</v>
      </c>
      <c r="H5" s="8">
        <f>'2016_2017'!$I5</f>
        <v>58</v>
      </c>
      <c r="I5" s="8">
        <f>'2017_2018'!$I5</f>
        <v>78</v>
      </c>
      <c r="J5" s="8">
        <f>'2018_2019'!$I5</f>
        <v>11</v>
      </c>
      <c r="K5" s="8">
        <f>'2019_2020'!$I5</f>
        <v>39</v>
      </c>
      <c r="L5" s="8"/>
      <c r="M5" s="8"/>
    </row>
    <row r="6" spans="1:13" x14ac:dyDescent="0.2">
      <c r="A6" s="2" t="s">
        <v>24</v>
      </c>
      <c r="B6" s="8">
        <f>'2010_2011'!$I6</f>
        <v>664</v>
      </c>
      <c r="C6" s="8">
        <f>'2011_2012'!$I6</f>
        <v>1071</v>
      </c>
      <c r="D6" s="8">
        <f>'2012_2013'!$I6</f>
        <v>1013</v>
      </c>
      <c r="E6" s="8">
        <f>'2013_2014'!$I6</f>
        <v>524</v>
      </c>
      <c r="F6" s="8">
        <f>'2014_2015'!$I6</f>
        <v>132</v>
      </c>
      <c r="G6" s="8">
        <f>'2015_2016'!$I6</f>
        <v>50</v>
      </c>
      <c r="H6" s="8">
        <f>'2016_2017'!$I6</f>
        <v>231</v>
      </c>
      <c r="I6" s="8">
        <f>'2017_2018'!$I6</f>
        <v>397</v>
      </c>
      <c r="J6" s="8">
        <f>'2018_2019'!$I6</f>
        <v>52</v>
      </c>
      <c r="K6" s="8">
        <f>'2019_2020'!$I6</f>
        <v>312</v>
      </c>
      <c r="L6" s="8"/>
      <c r="M6" s="8"/>
    </row>
    <row r="7" spans="1:13" x14ac:dyDescent="0.2">
      <c r="A7" s="2" t="s">
        <v>25</v>
      </c>
      <c r="B7" s="8">
        <f>'2010_2011'!$I7</f>
        <v>11698</v>
      </c>
      <c r="C7" s="8">
        <f>'2011_2012'!$I7</f>
        <v>1309</v>
      </c>
      <c r="D7" s="8">
        <f>'2012_2013'!$I7</f>
        <v>1812</v>
      </c>
      <c r="E7" s="8">
        <f>'2013_2014'!$I7</f>
        <v>5149</v>
      </c>
      <c r="F7" s="8">
        <f>'2014_2015'!$I7</f>
        <v>1148</v>
      </c>
      <c r="G7" s="8">
        <f>'2015_2016'!$I7</f>
        <v>449</v>
      </c>
      <c r="H7" s="8">
        <f>'2016_2017'!$I7</f>
        <v>551</v>
      </c>
      <c r="I7" s="8">
        <f>'2017_2018'!$I7</f>
        <v>1955</v>
      </c>
      <c r="J7" s="8">
        <f>'2018_2019'!$I7</f>
        <v>606</v>
      </c>
      <c r="K7" s="8">
        <f>'2019_2020'!$I7</f>
        <v>3330</v>
      </c>
      <c r="L7" s="8"/>
      <c r="M7" s="8"/>
    </row>
    <row r="8" spans="1:13" x14ac:dyDescent="0.2">
      <c r="A8" s="2" t="s">
        <v>19</v>
      </c>
      <c r="B8" s="8">
        <f>'2010_2011'!$I8</f>
        <v>16520</v>
      </c>
      <c r="C8" s="8">
        <f>'2011_2012'!$I8</f>
        <v>1439</v>
      </c>
      <c r="D8" s="8">
        <f>'2012_2013'!$I8</f>
        <v>4350</v>
      </c>
      <c r="E8" s="8">
        <f>'2013_2014'!$I8</f>
        <v>9053</v>
      </c>
      <c r="F8" s="8">
        <f>'2014_2015'!$I8</f>
        <v>10265</v>
      </c>
      <c r="G8" s="8">
        <f>'2015_2016'!$I8</f>
        <v>6368</v>
      </c>
      <c r="H8" s="8">
        <f>'2016_2017'!$I8</f>
        <v>5394</v>
      </c>
      <c r="I8" s="8">
        <f>'2017_2018'!$I8</f>
        <v>7269</v>
      </c>
      <c r="J8" s="8">
        <f>'2018_2019'!$I8</f>
        <v>7774</v>
      </c>
      <c r="K8" s="8">
        <f>'2019_2020'!$I8</f>
        <v>9896</v>
      </c>
      <c r="L8" s="8"/>
      <c r="M8" s="8"/>
    </row>
    <row r="9" spans="1:13" x14ac:dyDescent="0.2">
      <c r="A9" s="2" t="s">
        <v>26</v>
      </c>
      <c r="B9" s="8">
        <f>'2010_2011'!$I9</f>
        <v>5116</v>
      </c>
      <c r="C9" s="8">
        <f>'2011_2012'!$I9</f>
        <v>1888</v>
      </c>
      <c r="D9" s="8">
        <f>'2012_2013'!$I9</f>
        <v>6051</v>
      </c>
      <c r="E9" s="8">
        <f>'2013_2014'!$I9</f>
        <v>3122</v>
      </c>
      <c r="F9" s="8">
        <f>'2014_2015'!$I9</f>
        <v>5361</v>
      </c>
      <c r="G9" s="8">
        <f>'2015_2016'!$I9</f>
        <v>4688</v>
      </c>
      <c r="H9" s="8">
        <f>'2016_2017'!$I9</f>
        <v>9091</v>
      </c>
      <c r="I9" s="8">
        <f>'2017_2018'!$I9</f>
        <v>4831</v>
      </c>
      <c r="J9" s="8">
        <f>'2018_2019'!$I9</f>
        <v>6474</v>
      </c>
      <c r="K9" s="8">
        <f>'2019_2020'!$I9</f>
        <v>4167</v>
      </c>
      <c r="L9" s="8"/>
      <c r="M9" s="8"/>
    </row>
    <row r="10" spans="1:13" x14ac:dyDescent="0.2">
      <c r="A10" s="2" t="s">
        <v>27</v>
      </c>
      <c r="B10" s="8">
        <f>'2010_2011'!$I10</f>
        <v>12969</v>
      </c>
      <c r="C10" s="8">
        <f>'2011_2012'!$I10</f>
        <v>5297</v>
      </c>
      <c r="D10" s="8">
        <f>'2012_2013'!$I10</f>
        <v>5495</v>
      </c>
      <c r="E10" s="8">
        <f>'2013_2014'!$I10</f>
        <v>2868</v>
      </c>
      <c r="F10" s="8">
        <f>'2014_2015'!$I10</f>
        <v>2354</v>
      </c>
      <c r="G10" s="8">
        <f>'2015_2016'!$I10</f>
        <v>5048</v>
      </c>
      <c r="H10" s="8">
        <f>'2016_2017'!$I10</f>
        <v>5444</v>
      </c>
      <c r="I10" s="8">
        <f>'2017_2018'!$I10</f>
        <v>3927</v>
      </c>
      <c r="J10" s="8">
        <f>'2018_2019'!$I10</f>
        <v>5257</v>
      </c>
      <c r="K10" s="8">
        <f>'2019_2020'!$I10</f>
        <v>4491</v>
      </c>
      <c r="L10" s="8"/>
      <c r="M10" s="8"/>
    </row>
    <row r="11" spans="1:13" x14ac:dyDescent="0.2">
      <c r="A11" s="2" t="s">
        <v>20</v>
      </c>
      <c r="B11" s="8">
        <f>'2010_2011'!$I11</f>
        <v>11988</v>
      </c>
      <c r="C11" s="8">
        <f>'2011_2012'!$I11</f>
        <v>7430</v>
      </c>
      <c r="D11" s="8">
        <f>'2012_2013'!$I11</f>
        <v>2220</v>
      </c>
      <c r="E11" s="8">
        <f>'2013_2014'!$I11</f>
        <v>2308</v>
      </c>
      <c r="F11" s="8">
        <f>'2014_2015'!$I11</f>
        <v>1834</v>
      </c>
      <c r="G11" s="8">
        <f>'2015_2016'!$I11</f>
        <v>4243</v>
      </c>
      <c r="H11" s="8">
        <f>'2016_2017'!$I11</f>
        <v>2923</v>
      </c>
      <c r="I11" s="8">
        <f>'2017_2018'!$I11</f>
        <v>2934</v>
      </c>
      <c r="J11" s="8">
        <f>'2018_2019'!$I11</f>
        <v>3324</v>
      </c>
      <c r="K11" s="8">
        <f>'2019_2020'!$I11</f>
        <v>2170</v>
      </c>
      <c r="L11" s="8"/>
      <c r="M11" s="8"/>
    </row>
    <row r="12" spans="1:13" x14ac:dyDescent="0.2">
      <c r="A12" s="2" t="s">
        <v>21</v>
      </c>
      <c r="B12" s="8">
        <f>'2010_2011'!$I12</f>
        <v>5111</v>
      </c>
      <c r="C12" s="8">
        <f>'2011_2012'!$I12</f>
        <v>3076</v>
      </c>
      <c r="D12" s="8">
        <f>'2012_2013'!$I12</f>
        <v>1539</v>
      </c>
      <c r="E12" s="8">
        <f>'2013_2014'!$I12</f>
        <v>1407</v>
      </c>
      <c r="F12" s="8">
        <f>'2014_2015'!$I12</f>
        <v>1762</v>
      </c>
      <c r="G12" s="8">
        <f>'2015_2016'!$I12</f>
        <v>2455</v>
      </c>
      <c r="H12" s="8">
        <f>'2016_2017'!$I12</f>
        <v>607</v>
      </c>
      <c r="I12" s="8">
        <f>'2017_2018'!$I12</f>
        <v>1943</v>
      </c>
      <c r="J12" s="8">
        <f>'2018_2019'!$I12</f>
        <v>856</v>
      </c>
      <c r="K12" s="8">
        <f>'2019_2020'!$I12</f>
        <v>142</v>
      </c>
      <c r="L12" s="8"/>
      <c r="M12" s="8"/>
    </row>
    <row r="13" spans="1:13" x14ac:dyDescent="0.2">
      <c r="A13" s="2" t="s">
        <v>22</v>
      </c>
      <c r="B13" s="8">
        <f>'2010_2011'!$I13</f>
        <v>5313</v>
      </c>
      <c r="C13" s="8">
        <f>'2011_2012'!$I13</f>
        <v>2139</v>
      </c>
      <c r="D13" s="8">
        <f>'2012_2013'!$I13</f>
        <v>1238</v>
      </c>
      <c r="E13" s="8">
        <f>'2013_2014'!$I13</f>
        <v>105</v>
      </c>
      <c r="F13" s="8">
        <f>'2014_2015'!$I13</f>
        <v>1218</v>
      </c>
      <c r="G13" s="8">
        <f>'2015_2016'!$I13</f>
        <v>908</v>
      </c>
      <c r="H13" s="8">
        <f>'2016_2017'!$I13</f>
        <v>87</v>
      </c>
      <c r="I13" s="8">
        <f>'2017_2018'!$I13</f>
        <v>878</v>
      </c>
      <c r="J13" s="8">
        <f>'2018_2019'!$I13</f>
        <v>138</v>
      </c>
      <c r="K13" s="8">
        <f>'2019_2020'!$I13</f>
        <v>1</v>
      </c>
      <c r="L13" s="8"/>
      <c r="M13" s="8"/>
    </row>
    <row r="14" spans="1:13" x14ac:dyDescent="0.2">
      <c r="A14" s="2" t="s">
        <v>28</v>
      </c>
      <c r="B14" s="8">
        <f>'2010_2011'!$I14</f>
        <v>28314</v>
      </c>
      <c r="C14" s="8">
        <f>'2011_2012'!$I14</f>
        <v>709</v>
      </c>
      <c r="D14" s="8">
        <f>'2012_2013'!$I14</f>
        <v>556</v>
      </c>
      <c r="E14" s="8">
        <f>'2013_2014'!$I14</f>
        <v>0</v>
      </c>
      <c r="F14" s="8">
        <f>'2014_2015'!$I14</f>
        <v>473</v>
      </c>
      <c r="G14" s="8">
        <f>'2015_2016'!$I14</f>
        <v>329</v>
      </c>
      <c r="H14" s="8">
        <f>'2016_2017'!$I14</f>
        <v>102</v>
      </c>
      <c r="I14" s="8">
        <f>'2017_2018'!$I14</f>
        <v>325</v>
      </c>
      <c r="J14" s="8">
        <f>'2018_2019'!$I14</f>
        <v>58</v>
      </c>
      <c r="K14" s="8">
        <f>'2019_2020'!$I14</f>
        <v>0</v>
      </c>
      <c r="L14" s="8"/>
      <c r="M14" s="8"/>
    </row>
    <row r="15" spans="1:13" x14ac:dyDescent="0.2">
      <c r="A15" s="8" t="s">
        <v>57</v>
      </c>
      <c r="B15" s="8">
        <f>SUM(B2:B14)</f>
        <v>98175</v>
      </c>
      <c r="C15" s="8">
        <f>SUM(C2:C14)</f>
        <v>24551</v>
      </c>
      <c r="D15" s="8">
        <f t="shared" ref="D15:K15" si="0">SUM(D2:D14)</f>
        <v>24551</v>
      </c>
      <c r="E15" s="8">
        <f t="shared" si="0"/>
        <v>24551</v>
      </c>
      <c r="F15" s="8">
        <f t="shared" si="0"/>
        <v>24551</v>
      </c>
      <c r="G15" s="8">
        <f t="shared" si="0"/>
        <v>24551</v>
      </c>
      <c r="H15" s="8">
        <f t="shared" si="0"/>
        <v>24551</v>
      </c>
      <c r="I15" s="8">
        <f t="shared" si="0"/>
        <v>24551</v>
      </c>
      <c r="J15" s="8">
        <f t="shared" si="0"/>
        <v>24551</v>
      </c>
      <c r="K15" s="8">
        <f t="shared" si="0"/>
        <v>24551</v>
      </c>
    </row>
    <row r="16" spans="1:13" x14ac:dyDescent="0.2">
      <c r="A16" s="8" t="s">
        <v>65</v>
      </c>
      <c r="B16" s="8"/>
      <c r="C16" s="7" t="s">
        <v>59</v>
      </c>
    </row>
    <row r="17" spans="1:13" x14ac:dyDescent="0.2">
      <c r="B17" s="7" t="s">
        <v>87</v>
      </c>
      <c r="C17" s="7" t="s">
        <v>43</v>
      </c>
      <c r="D17" s="7" t="s">
        <v>44</v>
      </c>
      <c r="E17" s="7" t="s">
        <v>45</v>
      </c>
      <c r="F17" s="7" t="s">
        <v>46</v>
      </c>
      <c r="G17" s="7" t="s">
        <v>47</v>
      </c>
      <c r="H17" s="7" t="s">
        <v>48</v>
      </c>
      <c r="I17" s="7" t="s">
        <v>49</v>
      </c>
      <c r="J17" s="7" t="s">
        <v>50</v>
      </c>
      <c r="K17" s="7" t="s">
        <v>51</v>
      </c>
    </row>
    <row r="18" spans="1:13" x14ac:dyDescent="0.2">
      <c r="A18" s="2" t="s">
        <v>23</v>
      </c>
      <c r="B18" s="3">
        <f>B2/10000</f>
        <v>2.0000000000000001E-4</v>
      </c>
      <c r="C18" s="3">
        <f>C2*4/10000</f>
        <v>1.2800000000000001E-2</v>
      </c>
      <c r="D18" s="3">
        <f>D2*4/10000</f>
        <v>1.2E-2</v>
      </c>
      <c r="E18" s="3">
        <f>E2*4/10000</f>
        <v>0</v>
      </c>
      <c r="F18" s="3">
        <f>F2*4/10000</f>
        <v>0</v>
      </c>
      <c r="G18" s="3">
        <f t="shared" ref="G18:K18" si="1">G2*4/10000</f>
        <v>0</v>
      </c>
      <c r="H18" s="3">
        <f t="shared" si="1"/>
        <v>7.1999999999999998E-3</v>
      </c>
      <c r="I18" s="3">
        <f t="shared" si="1"/>
        <v>4.0000000000000002E-4</v>
      </c>
      <c r="J18" s="3">
        <f t="shared" si="1"/>
        <v>0</v>
      </c>
      <c r="K18" s="3">
        <f t="shared" si="1"/>
        <v>0</v>
      </c>
    </row>
    <row r="19" spans="1:13" x14ac:dyDescent="0.2">
      <c r="A19" s="2" t="s">
        <v>16</v>
      </c>
      <c r="B19" s="3">
        <f t="shared" ref="B19:B30" si="2">B3/10000</f>
        <v>1.7500000000000002E-2</v>
      </c>
      <c r="C19" s="3">
        <f t="shared" ref="C19:K30" si="3">C3*4/10000</f>
        <v>9.5999999999999992E-3</v>
      </c>
      <c r="D19" s="3">
        <f t="shared" si="3"/>
        <v>5.1999999999999998E-3</v>
      </c>
      <c r="E19" s="3">
        <f t="shared" si="3"/>
        <v>0</v>
      </c>
      <c r="F19" s="3">
        <f t="shared" si="3"/>
        <v>0</v>
      </c>
      <c r="G19" s="3">
        <f t="shared" si="3"/>
        <v>0</v>
      </c>
      <c r="H19" s="3">
        <f t="shared" si="3"/>
        <v>6.7999999999999996E-3</v>
      </c>
      <c r="I19" s="3">
        <f t="shared" si="3"/>
        <v>1.6000000000000001E-3</v>
      </c>
      <c r="J19" s="3">
        <f t="shared" si="3"/>
        <v>0</v>
      </c>
      <c r="K19" s="3">
        <f t="shared" si="3"/>
        <v>0</v>
      </c>
    </row>
    <row r="20" spans="1:13" x14ac:dyDescent="0.2">
      <c r="A20" s="2" t="s">
        <v>17</v>
      </c>
      <c r="B20" s="3">
        <f t="shared" si="2"/>
        <v>1.61E-2</v>
      </c>
      <c r="C20" s="3">
        <f t="shared" si="3"/>
        <v>2.0400000000000001E-2</v>
      </c>
      <c r="D20" s="3">
        <f t="shared" si="3"/>
        <v>1.32E-2</v>
      </c>
      <c r="E20" s="3">
        <f t="shared" si="3"/>
        <v>0</v>
      </c>
      <c r="F20" s="3">
        <f t="shared" si="3"/>
        <v>0</v>
      </c>
      <c r="G20" s="3">
        <f t="shared" si="3"/>
        <v>8.0000000000000004E-4</v>
      </c>
      <c r="H20" s="3">
        <f t="shared" si="3"/>
        <v>1.12E-2</v>
      </c>
      <c r="I20" s="3">
        <f t="shared" si="3"/>
        <v>3.5999999999999999E-3</v>
      </c>
      <c r="J20" s="3">
        <f t="shared" si="3"/>
        <v>4.0000000000000002E-4</v>
      </c>
      <c r="K20" s="3">
        <f t="shared" si="3"/>
        <v>1.1999999999999999E-3</v>
      </c>
    </row>
    <row r="21" spans="1:13" x14ac:dyDescent="0.2">
      <c r="A21" s="2" t="s">
        <v>18</v>
      </c>
      <c r="B21" s="3">
        <f t="shared" si="2"/>
        <v>1.44E-2</v>
      </c>
      <c r="C21" s="3">
        <f t="shared" si="3"/>
        <v>3.44E-2</v>
      </c>
      <c r="D21" s="3">
        <f t="shared" si="3"/>
        <v>8.0399999999999999E-2</v>
      </c>
      <c r="E21" s="3">
        <f t="shared" si="3"/>
        <v>6.0000000000000001E-3</v>
      </c>
      <c r="F21" s="3">
        <f t="shared" si="3"/>
        <v>1.6000000000000001E-3</v>
      </c>
      <c r="G21" s="3">
        <f t="shared" si="3"/>
        <v>4.4000000000000003E-3</v>
      </c>
      <c r="H21" s="3">
        <f t="shared" si="3"/>
        <v>2.3199999999999998E-2</v>
      </c>
      <c r="I21" s="3">
        <f t="shared" si="3"/>
        <v>3.1199999999999999E-2</v>
      </c>
      <c r="J21" s="3">
        <f t="shared" si="3"/>
        <v>4.4000000000000003E-3</v>
      </c>
      <c r="K21" s="3">
        <f t="shared" si="3"/>
        <v>1.5599999999999999E-2</v>
      </c>
    </row>
    <row r="22" spans="1:13" x14ac:dyDescent="0.2">
      <c r="A22" s="2" t="s">
        <v>24</v>
      </c>
      <c r="B22" s="3">
        <f t="shared" si="2"/>
        <v>6.6400000000000001E-2</v>
      </c>
      <c r="C22" s="3">
        <f t="shared" si="3"/>
        <v>0.4284</v>
      </c>
      <c r="D22" s="3">
        <f t="shared" si="3"/>
        <v>0.4052</v>
      </c>
      <c r="E22" s="3">
        <f t="shared" si="3"/>
        <v>0.20960000000000001</v>
      </c>
      <c r="F22" s="3">
        <f t="shared" si="3"/>
        <v>5.28E-2</v>
      </c>
      <c r="G22" s="3">
        <f t="shared" si="3"/>
        <v>0.02</v>
      </c>
      <c r="H22" s="3">
        <f t="shared" si="3"/>
        <v>9.2399999999999996E-2</v>
      </c>
      <c r="I22" s="3">
        <f t="shared" si="3"/>
        <v>0.1588</v>
      </c>
      <c r="J22" s="3">
        <f t="shared" si="3"/>
        <v>2.0799999999999999E-2</v>
      </c>
      <c r="K22" s="3">
        <f t="shared" si="3"/>
        <v>0.12479999999999999</v>
      </c>
    </row>
    <row r="23" spans="1:13" x14ac:dyDescent="0.2">
      <c r="A23" s="2" t="s">
        <v>25</v>
      </c>
      <c r="B23" s="3">
        <f t="shared" si="2"/>
        <v>1.1698</v>
      </c>
      <c r="C23" s="3">
        <f t="shared" si="3"/>
        <v>0.52359999999999995</v>
      </c>
      <c r="D23" s="3">
        <f t="shared" si="3"/>
        <v>0.7248</v>
      </c>
      <c r="E23" s="3">
        <f t="shared" si="3"/>
        <v>2.0596000000000001</v>
      </c>
      <c r="F23" s="3">
        <f t="shared" si="3"/>
        <v>0.4592</v>
      </c>
      <c r="G23" s="3">
        <f t="shared" si="3"/>
        <v>0.17960000000000001</v>
      </c>
      <c r="H23" s="3">
        <f t="shared" si="3"/>
        <v>0.22040000000000001</v>
      </c>
      <c r="I23" s="3">
        <f t="shared" si="3"/>
        <v>0.78200000000000003</v>
      </c>
      <c r="J23" s="3">
        <f t="shared" si="3"/>
        <v>0.2424</v>
      </c>
      <c r="K23" s="3">
        <f t="shared" si="3"/>
        <v>1.3320000000000001</v>
      </c>
    </row>
    <row r="24" spans="1:13" x14ac:dyDescent="0.2">
      <c r="A24" s="2" t="s">
        <v>19</v>
      </c>
      <c r="B24" s="3">
        <f t="shared" si="2"/>
        <v>1.6519999999999999</v>
      </c>
      <c r="C24" s="3">
        <f t="shared" si="3"/>
        <v>0.5756</v>
      </c>
      <c r="D24" s="3">
        <f t="shared" si="3"/>
        <v>1.74</v>
      </c>
      <c r="E24" s="3">
        <f t="shared" si="3"/>
        <v>3.6212</v>
      </c>
      <c r="F24" s="3">
        <f t="shared" si="3"/>
        <v>4.1059999999999999</v>
      </c>
      <c r="G24" s="3">
        <f t="shared" si="3"/>
        <v>2.5472000000000001</v>
      </c>
      <c r="H24" s="3">
        <f t="shared" si="3"/>
        <v>2.1576</v>
      </c>
      <c r="I24" s="3">
        <f t="shared" si="3"/>
        <v>2.9076</v>
      </c>
      <c r="J24" s="3">
        <f t="shared" si="3"/>
        <v>3.1095999999999999</v>
      </c>
      <c r="K24" s="3">
        <f t="shared" si="3"/>
        <v>3.9584000000000001</v>
      </c>
    </row>
    <row r="25" spans="1:13" x14ac:dyDescent="0.2">
      <c r="A25" s="2" t="s">
        <v>26</v>
      </c>
      <c r="B25" s="3">
        <f t="shared" si="2"/>
        <v>0.51160000000000005</v>
      </c>
      <c r="C25" s="3">
        <f t="shared" si="3"/>
        <v>0.75519999999999998</v>
      </c>
      <c r="D25" s="3">
        <f t="shared" si="3"/>
        <v>2.4203999999999999</v>
      </c>
      <c r="E25" s="3">
        <f t="shared" si="3"/>
        <v>1.2487999999999999</v>
      </c>
      <c r="F25" s="3">
        <f t="shared" si="3"/>
        <v>2.1444000000000001</v>
      </c>
      <c r="G25" s="3">
        <f t="shared" si="3"/>
        <v>1.8752</v>
      </c>
      <c r="H25" s="3">
        <f t="shared" si="3"/>
        <v>3.6364000000000001</v>
      </c>
      <c r="I25" s="3">
        <f t="shared" si="3"/>
        <v>1.9323999999999999</v>
      </c>
      <c r="J25" s="3">
        <f t="shared" si="3"/>
        <v>2.5895999999999999</v>
      </c>
      <c r="K25" s="3">
        <f t="shared" si="3"/>
        <v>1.6668000000000001</v>
      </c>
    </row>
    <row r="26" spans="1:13" x14ac:dyDescent="0.2">
      <c r="A26" s="2" t="s">
        <v>27</v>
      </c>
      <c r="B26" s="3">
        <f t="shared" si="2"/>
        <v>1.2968999999999999</v>
      </c>
      <c r="C26" s="3">
        <f t="shared" si="3"/>
        <v>2.1187999999999998</v>
      </c>
      <c r="D26" s="3">
        <f t="shared" si="3"/>
        <v>2.198</v>
      </c>
      <c r="E26" s="3">
        <f t="shared" si="3"/>
        <v>1.1472</v>
      </c>
      <c r="F26" s="3">
        <f t="shared" si="3"/>
        <v>0.94159999999999999</v>
      </c>
      <c r="G26" s="3">
        <f t="shared" si="3"/>
        <v>2.0192000000000001</v>
      </c>
      <c r="H26" s="3">
        <f t="shared" si="3"/>
        <v>2.1776</v>
      </c>
      <c r="I26" s="3">
        <f t="shared" si="3"/>
        <v>1.5708</v>
      </c>
      <c r="J26" s="3">
        <f t="shared" si="3"/>
        <v>2.1027999999999998</v>
      </c>
      <c r="K26" s="3">
        <f t="shared" si="3"/>
        <v>1.7964</v>
      </c>
    </row>
    <row r="27" spans="1:13" x14ac:dyDescent="0.2">
      <c r="A27" s="2" t="s">
        <v>20</v>
      </c>
      <c r="B27" s="3">
        <f t="shared" si="2"/>
        <v>1.1988000000000001</v>
      </c>
      <c r="C27" s="3">
        <f t="shared" si="3"/>
        <v>2.972</v>
      </c>
      <c r="D27" s="3">
        <f t="shared" si="3"/>
        <v>0.88800000000000001</v>
      </c>
      <c r="E27" s="3">
        <f t="shared" si="3"/>
        <v>0.92320000000000002</v>
      </c>
      <c r="F27" s="3">
        <f t="shared" si="3"/>
        <v>0.73360000000000003</v>
      </c>
      <c r="G27" s="3">
        <f t="shared" si="3"/>
        <v>1.6972</v>
      </c>
      <c r="H27" s="3">
        <f t="shared" si="3"/>
        <v>1.1692</v>
      </c>
      <c r="I27" s="3">
        <f t="shared" si="3"/>
        <v>1.1736</v>
      </c>
      <c r="J27" s="3">
        <f t="shared" si="3"/>
        <v>1.3295999999999999</v>
      </c>
      <c r="K27" s="3">
        <f t="shared" si="3"/>
        <v>0.86799999999999999</v>
      </c>
    </row>
    <row r="28" spans="1:13" x14ac:dyDescent="0.2">
      <c r="A28" s="2" t="s">
        <v>21</v>
      </c>
      <c r="B28" s="3">
        <f t="shared" si="2"/>
        <v>0.5111</v>
      </c>
      <c r="C28" s="3">
        <f t="shared" si="3"/>
        <v>1.2303999999999999</v>
      </c>
      <c r="D28" s="3">
        <f t="shared" si="3"/>
        <v>0.61560000000000004</v>
      </c>
      <c r="E28" s="3">
        <f t="shared" si="3"/>
        <v>0.56279999999999997</v>
      </c>
      <c r="F28" s="3">
        <f t="shared" si="3"/>
        <v>0.70479999999999998</v>
      </c>
      <c r="G28" s="3">
        <f t="shared" si="3"/>
        <v>0.98199999999999998</v>
      </c>
      <c r="H28" s="3">
        <f t="shared" si="3"/>
        <v>0.24279999999999999</v>
      </c>
      <c r="I28" s="3">
        <f t="shared" si="3"/>
        <v>0.7772</v>
      </c>
      <c r="J28" s="3">
        <f t="shared" si="3"/>
        <v>0.34239999999999998</v>
      </c>
      <c r="K28" s="3">
        <f t="shared" si="3"/>
        <v>5.6800000000000003E-2</v>
      </c>
    </row>
    <row r="29" spans="1:13" x14ac:dyDescent="0.2">
      <c r="A29" s="2" t="s">
        <v>22</v>
      </c>
      <c r="B29" s="3">
        <f t="shared" si="2"/>
        <v>0.53129999999999999</v>
      </c>
      <c r="C29" s="3">
        <f t="shared" si="3"/>
        <v>0.85560000000000003</v>
      </c>
      <c r="D29" s="3">
        <f t="shared" si="3"/>
        <v>0.49519999999999997</v>
      </c>
      <c r="E29" s="3">
        <f t="shared" si="3"/>
        <v>4.2000000000000003E-2</v>
      </c>
      <c r="F29" s="3">
        <f t="shared" si="3"/>
        <v>0.48720000000000002</v>
      </c>
      <c r="G29" s="3">
        <f t="shared" si="3"/>
        <v>0.36320000000000002</v>
      </c>
      <c r="H29" s="3">
        <f t="shared" si="3"/>
        <v>3.4799999999999998E-2</v>
      </c>
      <c r="I29" s="3">
        <f t="shared" si="3"/>
        <v>0.35120000000000001</v>
      </c>
      <c r="J29" s="3">
        <f t="shared" si="3"/>
        <v>5.5199999999999999E-2</v>
      </c>
      <c r="K29" s="3">
        <f t="shared" si="3"/>
        <v>4.0000000000000002E-4</v>
      </c>
    </row>
    <row r="30" spans="1:13" x14ac:dyDescent="0.2">
      <c r="A30" s="2" t="s">
        <v>28</v>
      </c>
      <c r="B30" s="3">
        <f t="shared" si="2"/>
        <v>2.8313999999999999</v>
      </c>
      <c r="C30" s="3">
        <f t="shared" si="3"/>
        <v>0.28360000000000002</v>
      </c>
      <c r="D30" s="3">
        <f t="shared" si="3"/>
        <v>0.22239999999999999</v>
      </c>
      <c r="E30" s="3">
        <f t="shared" si="3"/>
        <v>0</v>
      </c>
      <c r="F30" s="3">
        <f t="shared" si="3"/>
        <v>0.18920000000000001</v>
      </c>
      <c r="G30" s="3">
        <f t="shared" si="3"/>
        <v>0.13159999999999999</v>
      </c>
      <c r="H30" s="3">
        <f t="shared" si="3"/>
        <v>4.0800000000000003E-2</v>
      </c>
      <c r="I30" s="3">
        <f t="shared" si="3"/>
        <v>0.13</v>
      </c>
      <c r="J30" s="3">
        <f t="shared" si="3"/>
        <v>2.3199999999999998E-2</v>
      </c>
      <c r="K30" s="3">
        <f t="shared" si="3"/>
        <v>0</v>
      </c>
    </row>
    <row r="31" spans="1:13" x14ac:dyDescent="0.2">
      <c r="A31" s="24" t="s">
        <v>90</v>
      </c>
      <c r="B31" s="3"/>
      <c r="D31" s="3">
        <f>zst_1213!H9</f>
        <v>0.17420375521500001</v>
      </c>
      <c r="E31" s="3">
        <f>zst_1314!H9</f>
        <v>8.4140362688500003E-2</v>
      </c>
      <c r="F31" s="3">
        <f>zst_1415!H9</f>
        <v>0.16460958924999999</v>
      </c>
      <c r="G31" s="3">
        <f>zst_1516!H9</f>
        <v>0.21891776460099999</v>
      </c>
      <c r="H31" s="3">
        <f>zst_1617!H9</f>
        <v>0.12170682264799999</v>
      </c>
      <c r="I31" s="3">
        <f>zst_1718!H9</f>
        <v>0.16751012009300001</v>
      </c>
      <c r="J31" s="3">
        <f>zst_1819!H9</f>
        <v>0.12751404499399999</v>
      </c>
      <c r="K31" s="3">
        <f>zst_1920!H9</f>
        <v>6.2594756172699995E-2</v>
      </c>
      <c r="L31" s="3">
        <f>AVERAGE(D31:K31)</f>
        <v>0.14014965195777501</v>
      </c>
      <c r="M31" s="23" t="s">
        <v>117</v>
      </c>
    </row>
    <row r="32" spans="1:13" x14ac:dyDescent="0.2">
      <c r="C32" s="3">
        <f>zst_1112!H9</f>
        <v>0.32205510414299998</v>
      </c>
      <c r="L32" s="3">
        <f>AVERAGE(D31:G31)</f>
        <v>0.160467867938625</v>
      </c>
      <c r="M32" s="23" t="s">
        <v>118</v>
      </c>
    </row>
    <row r="33" spans="1:13" x14ac:dyDescent="0.2">
      <c r="L33" s="3">
        <f>AVERAGE(H31:K31)</f>
        <v>0.119831435976925</v>
      </c>
      <c r="M33" s="23" t="s">
        <v>119</v>
      </c>
    </row>
    <row r="35" spans="1:13" x14ac:dyDescent="0.2">
      <c r="A35" s="25" t="s">
        <v>138</v>
      </c>
      <c r="B35" s="25"/>
      <c r="C35" s="25"/>
      <c r="D35" s="25">
        <v>37.288304841924344</v>
      </c>
      <c r="E35" s="25">
        <v>31.092725658811275</v>
      </c>
      <c r="F35" s="25">
        <v>42.168857769883097</v>
      </c>
      <c r="G35" s="25">
        <v>48.159383061685944</v>
      </c>
      <c r="H35" s="25">
        <v>32.082816749847858</v>
      </c>
      <c r="I35" s="25">
        <v>55.037007456200463</v>
      </c>
      <c r="J35" s="25">
        <v>30.619456563657874</v>
      </c>
      <c r="K35" s="25">
        <v>26.589648385043382</v>
      </c>
    </row>
    <row r="36" spans="1:13" x14ac:dyDescent="0.2">
      <c r="D36" s="3">
        <f>D31</f>
        <v>0.17420375521500001</v>
      </c>
      <c r="E36" s="3">
        <f t="shared" ref="E36:K36" si="4">E31</f>
        <v>8.4140362688500003E-2</v>
      </c>
      <c r="F36" s="3">
        <f t="shared" si="4"/>
        <v>0.16460958924999999</v>
      </c>
      <c r="G36" s="3">
        <f t="shared" si="4"/>
        <v>0.21891776460099999</v>
      </c>
      <c r="H36" s="3">
        <f t="shared" si="4"/>
        <v>0.12170682264799999</v>
      </c>
      <c r="I36" s="3">
        <f t="shared" si="4"/>
        <v>0.16751012009300001</v>
      </c>
      <c r="J36" s="3">
        <f t="shared" si="4"/>
        <v>0.12751404499399999</v>
      </c>
      <c r="K36" s="3">
        <f t="shared" si="4"/>
        <v>6.2594756172699995E-2</v>
      </c>
    </row>
    <row r="39" spans="1:13" x14ac:dyDescent="0.2">
      <c r="A39" s="23" t="s">
        <v>140</v>
      </c>
      <c r="B39" s="23"/>
      <c r="C39" s="23"/>
      <c r="D39" s="24">
        <f>D15*D31*4</f>
        <v>17107.505577133859</v>
      </c>
      <c r="E39" s="24">
        <f t="shared" ref="E39:J39" si="5">E15*E31*4</f>
        <v>8262.9201774614539</v>
      </c>
      <c r="F39" s="24">
        <f t="shared" si="5"/>
        <v>16165.320102706999</v>
      </c>
      <c r="G39" s="24">
        <f t="shared" si="5"/>
        <v>21498.600154876603</v>
      </c>
      <c r="H39" s="24">
        <f t="shared" si="5"/>
        <v>11952.096811324191</v>
      </c>
      <c r="I39" s="24">
        <f t="shared" si="5"/>
        <v>16450.163833612973</v>
      </c>
      <c r="J39" s="24">
        <f t="shared" si="5"/>
        <v>12522.389274590774</v>
      </c>
      <c r="K39" s="24">
        <f>K15*K31*4</f>
        <v>6147.05543518383</v>
      </c>
    </row>
    <row r="40" spans="1:13" x14ac:dyDescent="0.2">
      <c r="A40" s="23" t="s">
        <v>141</v>
      </c>
      <c r="B40" s="23"/>
      <c r="C40" s="23"/>
      <c r="D40" s="24">
        <v>1335</v>
      </c>
      <c r="E40" s="24">
        <v>1335</v>
      </c>
      <c r="F40" s="24">
        <v>1335</v>
      </c>
      <c r="G40" s="24">
        <v>1335</v>
      </c>
      <c r="H40" s="24">
        <v>1335</v>
      </c>
      <c r="I40" s="24">
        <v>1335</v>
      </c>
      <c r="J40" s="24">
        <v>1335</v>
      </c>
      <c r="K40" s="24">
        <v>1335</v>
      </c>
    </row>
    <row r="41" spans="1:13" x14ac:dyDescent="0.2">
      <c r="A41" s="23" t="s">
        <v>142</v>
      </c>
      <c r="B41" s="23"/>
      <c r="C41" s="23"/>
      <c r="D41" s="26">
        <f>D39/D40</f>
        <v>12.814610919201392</v>
      </c>
      <c r="E41" s="26">
        <f t="shared" ref="E41:K41" si="6">E39/E40</f>
        <v>6.1894533164505274</v>
      </c>
      <c r="F41" s="26">
        <f t="shared" si="6"/>
        <v>12.108854009518351</v>
      </c>
      <c r="G41" s="26">
        <f t="shared" si="6"/>
        <v>16.103820340731538</v>
      </c>
      <c r="H41" s="26">
        <f t="shared" si="6"/>
        <v>8.9528815066098808</v>
      </c>
      <c r="I41" s="26">
        <f t="shared" si="6"/>
        <v>12.322220100084623</v>
      </c>
      <c r="J41" s="26">
        <f t="shared" si="6"/>
        <v>9.3800668723526393</v>
      </c>
      <c r="K41" s="26">
        <f t="shared" si="6"/>
        <v>4.6045359065047418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topLeftCell="F22" workbookViewId="0">
      <selection activeCell="AA41" sqref="AA41"/>
    </sheetView>
  </sheetViews>
  <sheetFormatPr defaultRowHeight="12.75" x14ac:dyDescent="0.2"/>
  <cols>
    <col min="11" max="14" width="9.140625" style="23"/>
  </cols>
  <sheetData>
    <row r="1" spans="1:29" x14ac:dyDescent="0.2">
      <c r="A1" t="s">
        <v>143</v>
      </c>
      <c r="U1" t="s">
        <v>151</v>
      </c>
    </row>
    <row r="2" spans="1:29" x14ac:dyDescent="0.2">
      <c r="O2" t="s">
        <v>144</v>
      </c>
      <c r="U2" t="s">
        <v>152</v>
      </c>
    </row>
    <row r="3" spans="1:29" x14ac:dyDescent="0.2">
      <c r="B3" t="s">
        <v>44</v>
      </c>
      <c r="C3" t="s">
        <v>45</v>
      </c>
      <c r="D3" t="s">
        <v>46</v>
      </c>
      <c r="E3" t="s">
        <v>47</v>
      </c>
      <c r="F3" t="s">
        <v>48</v>
      </c>
      <c r="G3" t="s">
        <v>49</v>
      </c>
      <c r="H3" t="s">
        <v>50</v>
      </c>
      <c r="I3" t="s">
        <v>51</v>
      </c>
      <c r="J3" t="s">
        <v>141</v>
      </c>
      <c r="L3" s="23" t="s">
        <v>44</v>
      </c>
      <c r="M3" s="23" t="s">
        <v>45</v>
      </c>
      <c r="N3" s="23" t="s">
        <v>46</v>
      </c>
      <c r="O3" t="s">
        <v>47</v>
      </c>
      <c r="P3" t="s">
        <v>48</v>
      </c>
      <c r="Q3" t="s">
        <v>49</v>
      </c>
      <c r="R3" t="s">
        <v>50</v>
      </c>
      <c r="S3" t="s">
        <v>51</v>
      </c>
      <c r="V3" t="str">
        <f>B3</f>
        <v>2012-2013</v>
      </c>
      <c r="W3" s="23" t="str">
        <f t="shared" ref="W3:AC3" si="0">C3</f>
        <v>2013-2014</v>
      </c>
      <c r="X3" s="23" t="str">
        <f t="shared" si="0"/>
        <v>2014-2015</v>
      </c>
      <c r="Y3" s="23" t="str">
        <f t="shared" si="0"/>
        <v>2015-2016</v>
      </c>
      <c r="Z3" s="23" t="str">
        <f t="shared" si="0"/>
        <v>2016-2017</v>
      </c>
      <c r="AA3" s="23" t="str">
        <f t="shared" si="0"/>
        <v>2017-2018</v>
      </c>
      <c r="AB3" s="23" t="str">
        <f t="shared" si="0"/>
        <v>2018-2019</v>
      </c>
      <c r="AC3" s="23" t="str">
        <f t="shared" si="0"/>
        <v>2019-2020</v>
      </c>
    </row>
    <row r="4" spans="1:29" s="23" customFormat="1" x14ac:dyDescent="0.2">
      <c r="A4" s="23" t="s">
        <v>120</v>
      </c>
      <c r="L4" s="23">
        <v>0</v>
      </c>
      <c r="M4" s="23">
        <v>0</v>
      </c>
      <c r="N4" s="23"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U4" s="23" t="s">
        <v>70</v>
      </c>
      <c r="V4" s="26">
        <f>L4+B9</f>
        <v>9.3109285931201811</v>
      </c>
      <c r="W4" s="26">
        <f t="shared" ref="W4:AC8" si="1">M4+C9</f>
        <v>6.562603322113568</v>
      </c>
      <c r="X4" s="26">
        <f t="shared" si="1"/>
        <v>11.572869559558574</v>
      </c>
      <c r="Y4" s="26">
        <f t="shared" si="1"/>
        <v>13.77120298047079</v>
      </c>
      <c r="Z4" s="26">
        <f t="shared" si="1"/>
        <v>5.116142771228386</v>
      </c>
      <c r="AA4" s="26">
        <f t="shared" si="1"/>
        <v>7.2479041010641803</v>
      </c>
      <c r="AB4" s="26">
        <f t="shared" si="1"/>
        <v>13.192207470976671</v>
      </c>
      <c r="AC4" s="26">
        <f t="shared" si="1"/>
        <v>1.6104526276096893</v>
      </c>
    </row>
    <row r="5" spans="1:29" s="23" customFormat="1" x14ac:dyDescent="0.2">
      <c r="A5" s="23" t="s">
        <v>121</v>
      </c>
      <c r="L5" s="26">
        <f t="shared" ref="L5:S5" si="2">L28/$J$10</f>
        <v>5.1709157570420855E-2</v>
      </c>
      <c r="M5" s="26">
        <f t="shared" si="2"/>
        <v>8.3896217171831391E-2</v>
      </c>
      <c r="N5" s="26">
        <f t="shared" si="2"/>
        <v>0.10090078464108426</v>
      </c>
      <c r="O5" s="26">
        <f t="shared" si="2"/>
        <v>0.10007903981130829</v>
      </c>
      <c r="P5" s="26">
        <f t="shared" si="2"/>
        <v>1.5101262717414381</v>
      </c>
      <c r="Q5" s="26">
        <f t="shared" si="2"/>
        <v>1.9109621587830494</v>
      </c>
      <c r="R5" s="26">
        <f t="shared" si="2"/>
        <v>1.3547905745165651</v>
      </c>
      <c r="S5" s="26">
        <f t="shared" si="2"/>
        <v>1.1972667334617921</v>
      </c>
      <c r="U5" s="23" t="s">
        <v>153</v>
      </c>
      <c r="V5" s="26">
        <f t="shared" ref="V5:V8" si="3">L5+B10</f>
        <v>9.1982494638732675</v>
      </c>
      <c r="W5" s="26">
        <f t="shared" si="1"/>
        <v>3.4068210309053968</v>
      </c>
      <c r="X5" s="26">
        <f t="shared" si="1"/>
        <v>7.5072249224512557</v>
      </c>
      <c r="Y5" s="26">
        <f t="shared" si="1"/>
        <v>6.8011461764943588</v>
      </c>
      <c r="Z5" s="26">
        <f t="shared" si="1"/>
        <v>7.4269643221037622</v>
      </c>
      <c r="AA5" s="26">
        <f t="shared" si="1"/>
        <v>4.3039286045111425</v>
      </c>
      <c r="AB5" s="26">
        <f t="shared" si="1"/>
        <v>4.464847131245639</v>
      </c>
      <c r="AC5" s="26">
        <f t="shared" si="1"/>
        <v>1.5243250317766146</v>
      </c>
    </row>
    <row r="6" spans="1:29" s="23" customFormat="1" x14ac:dyDescent="0.2">
      <c r="A6" s="23" t="s">
        <v>122</v>
      </c>
      <c r="L6" s="26">
        <f t="shared" ref="L6:S6" si="4">L29/$J$11</f>
        <v>2.3177522323575547E-2</v>
      </c>
      <c r="M6" s="26">
        <f t="shared" si="4"/>
        <v>1.6899419829812343E-3</v>
      </c>
      <c r="N6" s="26">
        <f t="shared" si="4"/>
        <v>1.4159186200574386E-2</v>
      </c>
      <c r="O6" s="26">
        <f t="shared" si="4"/>
        <v>1.0770816901293037</v>
      </c>
      <c r="P6" s="26">
        <f t="shared" si="4"/>
        <v>4.1530363051376913</v>
      </c>
      <c r="Q6" s="26">
        <f t="shared" si="4"/>
        <v>6.4931447415710544</v>
      </c>
      <c r="R6" s="26">
        <f t="shared" si="4"/>
        <v>8.4252128234875308</v>
      </c>
      <c r="S6" s="26">
        <f t="shared" si="4"/>
        <v>9.0850138864130852</v>
      </c>
      <c r="U6" s="23" t="s">
        <v>154</v>
      </c>
      <c r="V6" s="26">
        <f t="shared" si="3"/>
        <v>10.355573491859575</v>
      </c>
      <c r="W6" s="26">
        <f t="shared" si="1"/>
        <v>6.6756629589263206</v>
      </c>
      <c r="X6" s="26">
        <f t="shared" si="1"/>
        <v>14.829892733567801</v>
      </c>
      <c r="Y6" s="26">
        <f t="shared" si="1"/>
        <v>16.918572624009062</v>
      </c>
      <c r="Z6" s="26">
        <f t="shared" si="1"/>
        <v>12.744994908462905</v>
      </c>
      <c r="AA6" s="26">
        <f t="shared" si="1"/>
        <v>16.748425560701353</v>
      </c>
      <c r="AB6" s="26">
        <f t="shared" si="1"/>
        <v>15.800823488186101</v>
      </c>
      <c r="AC6" s="26">
        <f t="shared" si="1"/>
        <v>11.558309816645602</v>
      </c>
    </row>
    <row r="7" spans="1:29" s="23" customFormat="1" x14ac:dyDescent="0.2">
      <c r="A7" s="23" t="s">
        <v>123</v>
      </c>
      <c r="L7" s="26">
        <f t="shared" ref="L7:S7" si="5">L30/$J$12</f>
        <v>0.61506384138426218</v>
      </c>
      <c r="M7" s="26">
        <f t="shared" si="5"/>
        <v>0.49171056215088504</v>
      </c>
      <c r="N7" s="26">
        <f t="shared" si="5"/>
        <v>1.0220038666984665</v>
      </c>
      <c r="O7" s="26">
        <f t="shared" si="5"/>
        <v>2.8729588005017317</v>
      </c>
      <c r="P7" s="26">
        <f t="shared" si="5"/>
        <v>5.4199659071959134</v>
      </c>
      <c r="Q7" s="26">
        <f t="shared" si="5"/>
        <v>10.069000769610041</v>
      </c>
      <c r="R7" s="26">
        <f t="shared" si="5"/>
        <v>10.629070143170962</v>
      </c>
      <c r="S7" s="26">
        <f t="shared" si="5"/>
        <v>11.062347078222654</v>
      </c>
      <c r="U7" s="23" t="s">
        <v>155</v>
      </c>
      <c r="V7" s="26">
        <f t="shared" si="3"/>
        <v>13.429674760585655</v>
      </c>
      <c r="W7" s="26">
        <f t="shared" si="1"/>
        <v>6.6811638786014127</v>
      </c>
      <c r="X7" s="26">
        <f t="shared" si="1"/>
        <v>13.130857876216819</v>
      </c>
      <c r="Y7" s="26">
        <f t="shared" si="1"/>
        <v>18.976779141233269</v>
      </c>
      <c r="Z7" s="26">
        <f t="shared" si="1"/>
        <v>14.372847413805793</v>
      </c>
      <c r="AA7" s="26">
        <f t="shared" si="1"/>
        <v>22.391220869694664</v>
      </c>
      <c r="AB7" s="26">
        <f t="shared" si="1"/>
        <v>20.009137015523599</v>
      </c>
      <c r="AC7" s="26">
        <f t="shared" si="1"/>
        <v>15.666882984727396</v>
      </c>
    </row>
    <row r="8" spans="1:29" s="23" customFormat="1" x14ac:dyDescent="0.2">
      <c r="A8" s="23" t="s">
        <v>150</v>
      </c>
      <c r="L8" s="26">
        <f>(L5*$J10+L6*$J11+L7*$J12)/$J13</f>
        <v>0.18429292596147095</v>
      </c>
      <c r="M8" s="26">
        <f t="shared" ref="M8:S8" si="6">(M5*$J10+M6*$J11+M7*$J12)/$J13</f>
        <v>0.15179003452222625</v>
      </c>
      <c r="N8" s="26">
        <f t="shared" si="6"/>
        <v>0.30305052876646682</v>
      </c>
      <c r="O8" s="26">
        <f t="shared" si="6"/>
        <v>1.0810289910600057</v>
      </c>
      <c r="P8" s="26">
        <f t="shared" si="6"/>
        <v>2.8584893944237462</v>
      </c>
      <c r="Q8" s="26">
        <f t="shared" si="6"/>
        <v>4.8109157311635258</v>
      </c>
      <c r="R8" s="26">
        <f t="shared" si="6"/>
        <v>5.3460698393143673</v>
      </c>
      <c r="S8" s="26">
        <f t="shared" si="6"/>
        <v>5.6014842373330902</v>
      </c>
      <c r="U8" t="s">
        <v>150</v>
      </c>
      <c r="V8" s="26">
        <f t="shared" si="3"/>
        <v>10.679199738910075</v>
      </c>
      <c r="W8" s="26">
        <f t="shared" si="1"/>
        <v>5.971993862380919</v>
      </c>
      <c r="X8" s="26">
        <f t="shared" si="1"/>
        <v>11.99601946817674</v>
      </c>
      <c r="Y8" s="26">
        <f t="shared" si="1"/>
        <v>14.560214783144438</v>
      </c>
      <c r="Z8" s="26">
        <f t="shared" si="1"/>
        <v>10.080665975062491</v>
      </c>
      <c r="AA8" s="26">
        <f t="shared" si="1"/>
        <v>13.213029099882574</v>
      </c>
      <c r="AB8" s="26">
        <f t="shared" si="1"/>
        <v>13.918621737179905</v>
      </c>
      <c r="AC8" s="26">
        <f t="shared" si="1"/>
        <v>7.984977191746756</v>
      </c>
    </row>
    <row r="9" spans="1:29" x14ac:dyDescent="0.2">
      <c r="A9" s="26" t="s">
        <v>124</v>
      </c>
      <c r="B9" s="26">
        <f>'2.0'!D41</f>
        <v>9.3109285931201811</v>
      </c>
      <c r="C9" s="26">
        <f>'2.0'!E41</f>
        <v>6.562603322113568</v>
      </c>
      <c r="D9" s="26">
        <f>'2.0'!F41</f>
        <v>11.572869559558574</v>
      </c>
      <c r="E9" s="26">
        <f>'2.0'!G41</f>
        <v>13.77120298047079</v>
      </c>
      <c r="F9" s="26">
        <f>'2.0'!H41</f>
        <v>5.116142771228386</v>
      </c>
      <c r="G9" s="26">
        <f>'2.0'!I41</f>
        <v>7.2479041010641803</v>
      </c>
      <c r="H9" s="26">
        <f>'2.0'!J41</f>
        <v>13.192207470976671</v>
      </c>
      <c r="I9" s="26">
        <f>'2.0'!K41</f>
        <v>1.6104526276096893</v>
      </c>
      <c r="J9" s="24">
        <f>'2.0'!D40</f>
        <v>1290</v>
      </c>
      <c r="K9" s="24"/>
      <c r="L9" s="26"/>
      <c r="M9" s="26"/>
      <c r="N9" s="26"/>
      <c r="O9" s="26"/>
      <c r="P9" s="26"/>
      <c r="Q9" s="26"/>
      <c r="R9" s="26"/>
      <c r="S9" s="26"/>
    </row>
    <row r="10" spans="1:29" x14ac:dyDescent="0.2">
      <c r="A10" s="26" t="s">
        <v>125</v>
      </c>
      <c r="B10" s="26">
        <f>'2.1'!D41</f>
        <v>9.1465403063028461</v>
      </c>
      <c r="C10" s="26">
        <f>'2.1'!E41</f>
        <v>3.3229248137335654</v>
      </c>
      <c r="D10" s="26">
        <f>'2.1'!F41</f>
        <v>7.4063241378101718</v>
      </c>
      <c r="E10" s="26">
        <f>'2.1'!G41</f>
        <v>6.7010671366830508</v>
      </c>
      <c r="F10" s="26">
        <f>'2.1'!H41</f>
        <v>5.9168380503623244</v>
      </c>
      <c r="G10" s="26">
        <f>'2.1'!I41</f>
        <v>2.3929664457280935</v>
      </c>
      <c r="H10" s="26">
        <f>'2.1'!J41</f>
        <v>3.1100565567290737</v>
      </c>
      <c r="I10" s="26">
        <f>'2.1'!K41</f>
        <v>0.32705829831482253</v>
      </c>
      <c r="J10" s="24">
        <f>'2.1'!D40</f>
        <v>1012</v>
      </c>
      <c r="K10" s="24"/>
      <c r="L10" s="26">
        <f t="shared" ref="L10:S10" si="7">L31/$J$10</f>
        <v>6.0256790217876107E-3</v>
      </c>
      <c r="M10" s="26">
        <f t="shared" si="7"/>
        <v>1.9243195695955364E-2</v>
      </c>
      <c r="N10" s="26">
        <f t="shared" si="7"/>
        <v>5.6363672455077035E-2</v>
      </c>
      <c r="O10" s="26">
        <f t="shared" si="7"/>
        <v>1.0237152868577074E-2</v>
      </c>
      <c r="P10" s="26">
        <f t="shared" si="7"/>
        <v>8.1441452679921811E-2</v>
      </c>
      <c r="Q10" s="26">
        <f t="shared" si="7"/>
        <v>0.1547648159504918</v>
      </c>
      <c r="R10" s="26">
        <f t="shared" si="7"/>
        <v>0.12064169904007041</v>
      </c>
      <c r="S10" s="26">
        <f t="shared" si="7"/>
        <v>1.6278742425340068E-2</v>
      </c>
    </row>
    <row r="11" spans="1:29" x14ac:dyDescent="0.2">
      <c r="A11" s="26" t="s">
        <v>126</v>
      </c>
      <c r="B11" s="26">
        <f>'2.2'!D41</f>
        <v>10.332395969536</v>
      </c>
      <c r="C11" s="26">
        <f>'2.2'!E41</f>
        <v>6.6739730169433393</v>
      </c>
      <c r="D11" s="26">
        <f>'2.2'!F41</f>
        <v>14.815733547367227</v>
      </c>
      <c r="E11" s="26">
        <f>'2.2'!G41</f>
        <v>15.841490933879758</v>
      </c>
      <c r="F11" s="26">
        <f>'2.2'!H41</f>
        <v>8.5919586033252138</v>
      </c>
      <c r="G11" s="26">
        <f>'2.2'!I41</f>
        <v>10.255280819130299</v>
      </c>
      <c r="H11" s="26">
        <f>'2.2'!J41</f>
        <v>7.37561066469857</v>
      </c>
      <c r="I11" s="26">
        <f>'2.2'!K41</f>
        <v>2.4732959302325175</v>
      </c>
      <c r="J11" s="24">
        <f>'2.2'!D40</f>
        <v>1261</v>
      </c>
      <c r="K11" s="24"/>
      <c r="L11" s="26">
        <f t="shared" ref="L11:S11" si="8">L32/$J$11</f>
        <v>0</v>
      </c>
      <c r="M11" s="26">
        <f t="shared" si="8"/>
        <v>0</v>
      </c>
      <c r="N11" s="26">
        <f t="shared" si="8"/>
        <v>0</v>
      </c>
      <c r="O11" s="26">
        <f t="shared" si="8"/>
        <v>4.4726417898429812E-3</v>
      </c>
      <c r="P11" s="26">
        <f t="shared" si="8"/>
        <v>9.2786829462871895E-2</v>
      </c>
      <c r="Q11" s="26">
        <f t="shared" si="8"/>
        <v>0.23945507875974154</v>
      </c>
      <c r="R11" s="26">
        <f t="shared" si="8"/>
        <v>0.5654372749290798</v>
      </c>
      <c r="S11" s="26">
        <f t="shared" si="8"/>
        <v>0.17698178605788809</v>
      </c>
    </row>
    <row r="12" spans="1:29" x14ac:dyDescent="0.2">
      <c r="A12" s="26" t="s">
        <v>127</v>
      </c>
      <c r="B12" s="26">
        <f>'2.3'!D41</f>
        <v>12.814610919201392</v>
      </c>
      <c r="C12" s="26">
        <f>'2.3'!E41</f>
        <v>6.1894533164505274</v>
      </c>
      <c r="D12" s="26">
        <f>'2.3'!F41</f>
        <v>12.108854009518351</v>
      </c>
      <c r="E12" s="26">
        <f>'2.3'!G41</f>
        <v>16.103820340731538</v>
      </c>
      <c r="F12" s="26">
        <f>'2.3'!H41</f>
        <v>8.9528815066098808</v>
      </c>
      <c r="G12" s="26">
        <f>'2.3'!I41</f>
        <v>12.322220100084623</v>
      </c>
      <c r="H12" s="26">
        <f>'2.3'!J41</f>
        <v>9.3800668723526393</v>
      </c>
      <c r="I12" s="26">
        <f>'2.3'!K41</f>
        <v>4.6045359065047418</v>
      </c>
      <c r="J12" s="24">
        <f>'2.3'!D40</f>
        <v>1335</v>
      </c>
      <c r="K12" s="24"/>
      <c r="L12" s="26">
        <f t="shared" ref="L12:S12" si="9">L33/$J$12</f>
        <v>0</v>
      </c>
      <c r="M12" s="26">
        <f t="shared" si="9"/>
        <v>1.4203889392390347E-3</v>
      </c>
      <c r="N12" s="26">
        <f t="shared" si="9"/>
        <v>4.7074592075031151E-4</v>
      </c>
      <c r="O12" s="26">
        <f t="shared" si="9"/>
        <v>9.9475660574082411E-3</v>
      </c>
      <c r="P12" s="26">
        <f t="shared" si="9"/>
        <v>3.1069022307936685E-2</v>
      </c>
      <c r="Q12" s="26">
        <f t="shared" si="9"/>
        <v>0.60691296883211165</v>
      </c>
      <c r="R12" s="26">
        <f t="shared" si="9"/>
        <v>0.39514273618339668</v>
      </c>
      <c r="S12" s="26">
        <f t="shared" si="9"/>
        <v>0.21654330107223954</v>
      </c>
    </row>
    <row r="13" spans="1:29" x14ac:dyDescent="0.2">
      <c r="A13" t="s">
        <v>150</v>
      </c>
      <c r="B13" s="26">
        <f t="shared" ref="B13:I13" si="10">(B9*$J9+B10*$J10+B11*$J11+B12*$J12)/$J13</f>
        <v>10.494906812948605</v>
      </c>
      <c r="C13" s="26">
        <f t="shared" si="10"/>
        <v>5.8202038278586929</v>
      </c>
      <c r="D13" s="26">
        <f t="shared" si="10"/>
        <v>11.692968939410274</v>
      </c>
      <c r="E13" s="26">
        <f t="shared" si="10"/>
        <v>13.479185792084433</v>
      </c>
      <c r="F13" s="26">
        <f t="shared" si="10"/>
        <v>7.2221765806387452</v>
      </c>
      <c r="G13" s="26">
        <f t="shared" si="10"/>
        <v>8.4021133687190481</v>
      </c>
      <c r="H13" s="26">
        <f t="shared" si="10"/>
        <v>8.5725518978655373</v>
      </c>
      <c r="I13" s="26">
        <f t="shared" si="10"/>
        <v>2.3834929544136654</v>
      </c>
      <c r="J13" s="24">
        <f>SUM(J9:J12)</f>
        <v>4898</v>
      </c>
      <c r="K13" s="24"/>
      <c r="L13" s="24"/>
      <c r="M13" s="24"/>
      <c r="N13" s="24"/>
    </row>
    <row r="14" spans="1:29" s="23" customFormat="1" x14ac:dyDescent="0.2">
      <c r="B14" s="26"/>
      <c r="C14" s="26"/>
      <c r="D14" s="26"/>
      <c r="E14" s="26"/>
      <c r="F14" s="26"/>
      <c r="G14" s="26"/>
      <c r="H14" s="26"/>
      <c r="I14" s="26"/>
      <c r="J14" s="24"/>
      <c r="K14" s="24"/>
      <c r="L14" s="24"/>
      <c r="M14" s="24"/>
      <c r="N14" s="24"/>
    </row>
    <row r="15" spans="1:29" s="23" customFormat="1" x14ac:dyDescent="0.2">
      <c r="A15" s="26"/>
      <c r="B15" s="26" t="s">
        <v>136</v>
      </c>
      <c r="C15" s="26"/>
      <c r="D15" s="26"/>
      <c r="E15" s="26"/>
      <c r="F15" s="26" t="s">
        <v>137</v>
      </c>
      <c r="G15" s="26"/>
      <c r="H15" s="26"/>
      <c r="I15" s="26"/>
      <c r="J15" s="24"/>
      <c r="K15" s="24"/>
      <c r="L15" s="26" t="s">
        <v>136</v>
      </c>
      <c r="M15" s="26"/>
      <c r="N15" s="26"/>
      <c r="O15" s="26"/>
      <c r="P15" s="26" t="s">
        <v>137</v>
      </c>
      <c r="V15" s="26" t="s">
        <v>136</v>
      </c>
      <c r="W15" s="26"/>
      <c r="X15" s="26"/>
      <c r="Y15" s="26"/>
      <c r="Z15" s="26" t="s">
        <v>137</v>
      </c>
    </row>
    <row r="16" spans="1:29" s="23" customFormat="1" x14ac:dyDescent="0.2">
      <c r="A16" s="23" t="s">
        <v>120</v>
      </c>
      <c r="B16" s="26"/>
      <c r="C16" s="26"/>
      <c r="D16" s="26"/>
      <c r="E16" s="26"/>
      <c r="F16" s="26"/>
      <c r="G16" s="26"/>
      <c r="H16" s="26"/>
      <c r="I16" s="26"/>
      <c r="J16" s="24"/>
      <c r="K16" s="24"/>
      <c r="L16" s="26">
        <f>AVERAGE(L4:O4)</f>
        <v>0</v>
      </c>
      <c r="M16" s="26"/>
      <c r="N16" s="26"/>
      <c r="O16" s="26"/>
      <c r="P16" s="26">
        <f>AVERAGE(P4:S4)</f>
        <v>0</v>
      </c>
      <c r="U16" s="23" t="s">
        <v>70</v>
      </c>
      <c r="V16" s="26">
        <f>AVERAGE(V4:Y4)</f>
        <v>10.304401113815779</v>
      </c>
      <c r="W16" s="26"/>
      <c r="X16" s="26"/>
      <c r="Y16" s="26"/>
      <c r="Z16" s="26">
        <f>AVERAGE(Z4:AC4)</f>
        <v>6.7916767427197318</v>
      </c>
    </row>
    <row r="17" spans="1:26" s="23" customFormat="1" x14ac:dyDescent="0.2">
      <c r="A17" s="23" t="s">
        <v>121</v>
      </c>
      <c r="B17" s="26"/>
      <c r="C17" s="26"/>
      <c r="D17" s="26"/>
      <c r="E17" s="26"/>
      <c r="F17" s="26"/>
      <c r="G17" s="26"/>
      <c r="H17" s="26"/>
      <c r="I17" s="26"/>
      <c r="J17" s="24"/>
      <c r="K17" s="24"/>
      <c r="L17" s="26">
        <f t="shared" ref="L17:L20" si="11">AVERAGE(L5:O5)</f>
        <v>8.41462997986612E-2</v>
      </c>
      <c r="M17" s="26"/>
      <c r="N17" s="26"/>
      <c r="O17" s="26"/>
      <c r="P17" s="26">
        <f t="shared" ref="P17:P20" si="12">AVERAGE(P5:S5)</f>
        <v>1.4932864346257113</v>
      </c>
      <c r="U17" s="23" t="s">
        <v>153</v>
      </c>
      <c r="V17" s="26">
        <f t="shared" ref="V17:V20" si="13">AVERAGE(V5:Y5)</f>
        <v>6.7283603984310698</v>
      </c>
      <c r="W17" s="26"/>
      <c r="X17" s="26"/>
      <c r="Y17" s="26"/>
      <c r="Z17" s="26">
        <f t="shared" ref="Z17:Z20" si="14">AVERAGE(Z5:AC5)</f>
        <v>4.43001627240929</v>
      </c>
    </row>
    <row r="18" spans="1:26" s="23" customFormat="1" x14ac:dyDescent="0.2">
      <c r="A18" s="23" t="s">
        <v>122</v>
      </c>
      <c r="B18" s="26"/>
      <c r="C18" s="26"/>
      <c r="D18" s="26"/>
      <c r="E18" s="26"/>
      <c r="F18" s="26"/>
      <c r="G18" s="26"/>
      <c r="H18" s="26"/>
      <c r="I18" s="26"/>
      <c r="J18" s="24"/>
      <c r="K18" s="24"/>
      <c r="L18" s="26">
        <f t="shared" si="11"/>
        <v>0.27902708515910868</v>
      </c>
      <c r="M18" s="26"/>
      <c r="N18" s="26"/>
      <c r="O18" s="26"/>
      <c r="P18" s="26">
        <f t="shared" si="12"/>
        <v>7.0391019391523404</v>
      </c>
      <c r="U18" s="23" t="s">
        <v>154</v>
      </c>
      <c r="V18" s="26">
        <f t="shared" si="13"/>
        <v>12.19492545209069</v>
      </c>
      <c r="W18" s="26"/>
      <c r="X18" s="26"/>
      <c r="Y18" s="26"/>
      <c r="Z18" s="26">
        <f t="shared" si="14"/>
        <v>14.213138443498991</v>
      </c>
    </row>
    <row r="19" spans="1:26" s="23" customFormat="1" x14ac:dyDescent="0.2">
      <c r="A19" s="23" t="s">
        <v>123</v>
      </c>
      <c r="B19" s="26"/>
      <c r="C19" s="26"/>
      <c r="D19" s="26"/>
      <c r="E19" s="26"/>
      <c r="F19" s="26"/>
      <c r="G19" s="26"/>
      <c r="H19" s="26"/>
      <c r="I19" s="26"/>
      <c r="J19" s="24"/>
      <c r="K19" s="24"/>
      <c r="L19" s="26">
        <f t="shared" si="11"/>
        <v>1.2504342676838363</v>
      </c>
      <c r="M19" s="26"/>
      <c r="N19" s="26"/>
      <c r="O19" s="26"/>
      <c r="P19" s="26">
        <f t="shared" si="12"/>
        <v>9.2950959745498913</v>
      </c>
      <c r="U19" s="23" t="s">
        <v>155</v>
      </c>
      <c r="V19" s="26">
        <f t="shared" si="13"/>
        <v>13.054618914159288</v>
      </c>
      <c r="W19" s="26"/>
      <c r="X19" s="26"/>
      <c r="Y19" s="26"/>
      <c r="Z19" s="26">
        <f t="shared" si="14"/>
        <v>18.110022070937863</v>
      </c>
    </row>
    <row r="20" spans="1:26" s="23" customFormat="1" x14ac:dyDescent="0.2">
      <c r="A20" s="23" t="s">
        <v>150</v>
      </c>
      <c r="B20" s="26"/>
      <c r="C20" s="26"/>
      <c r="D20" s="26"/>
      <c r="E20" s="26"/>
      <c r="F20" s="26"/>
      <c r="G20" s="26"/>
      <c r="H20" s="26"/>
      <c r="I20" s="26"/>
      <c r="J20" s="24"/>
      <c r="K20" s="24"/>
      <c r="L20" s="26">
        <f t="shared" si="11"/>
        <v>0.43004062007754246</v>
      </c>
      <c r="M20" s="26"/>
      <c r="N20" s="26"/>
      <c r="O20" s="26"/>
      <c r="P20" s="26">
        <f t="shared" si="12"/>
        <v>4.654239800558682</v>
      </c>
      <c r="U20" s="23" t="s">
        <v>150</v>
      </c>
      <c r="V20" s="26">
        <f t="shared" si="13"/>
        <v>10.801856963153043</v>
      </c>
      <c r="W20" s="26"/>
      <c r="X20" s="26"/>
      <c r="Y20" s="26"/>
      <c r="Z20" s="26">
        <f t="shared" si="14"/>
        <v>11.299323500967931</v>
      </c>
    </row>
    <row r="21" spans="1:26" s="23" customFormat="1" x14ac:dyDescent="0.2">
      <c r="A21" s="26" t="s">
        <v>124</v>
      </c>
      <c r="B21" s="26">
        <f t="shared" ref="B21:B25" si="15">AVERAGE(B9:E9)</f>
        <v>10.304401113815779</v>
      </c>
      <c r="C21" s="26"/>
      <c r="D21" s="26"/>
      <c r="E21" s="26"/>
      <c r="F21" s="26">
        <f t="shared" ref="F21:F25" si="16">AVERAGE(F9:I9)</f>
        <v>6.7916767427197318</v>
      </c>
      <c r="G21" s="26"/>
      <c r="H21" s="26"/>
      <c r="I21" s="26"/>
      <c r="J21" s="24"/>
      <c r="K21" s="24"/>
      <c r="L21" s="26"/>
      <c r="M21" s="26"/>
      <c r="N21" s="26"/>
      <c r="O21" s="26"/>
      <c r="P21" s="26"/>
      <c r="V21" s="26"/>
      <c r="W21" s="26"/>
      <c r="X21" s="26"/>
      <c r="Y21" s="26"/>
      <c r="Z21" s="26"/>
    </row>
    <row r="22" spans="1:26" s="23" customFormat="1" x14ac:dyDescent="0.2">
      <c r="A22" s="26" t="s">
        <v>125</v>
      </c>
      <c r="B22" s="26">
        <f t="shared" si="15"/>
        <v>6.6442140986324087</v>
      </c>
      <c r="C22" s="26"/>
      <c r="D22" s="26"/>
      <c r="E22" s="26"/>
      <c r="F22" s="26">
        <f t="shared" si="16"/>
        <v>2.9367298377835787</v>
      </c>
      <c r="G22" s="26"/>
      <c r="H22" s="26"/>
      <c r="I22" s="26"/>
      <c r="J22" s="24"/>
      <c r="K22" s="24"/>
      <c r="L22" s="26"/>
      <c r="M22" s="26"/>
      <c r="N22" s="26"/>
      <c r="O22" s="26"/>
      <c r="P22" s="26"/>
      <c r="V22" s="26"/>
      <c r="W22" s="26"/>
      <c r="X22" s="26"/>
      <c r="Y22" s="26"/>
      <c r="Z22" s="26"/>
    </row>
    <row r="23" spans="1:26" s="23" customFormat="1" x14ac:dyDescent="0.2">
      <c r="A23" s="26" t="s">
        <v>126</v>
      </c>
      <c r="B23" s="26">
        <f t="shared" si="15"/>
        <v>11.915898366931581</v>
      </c>
      <c r="C23" s="26"/>
      <c r="D23" s="26"/>
      <c r="E23" s="26"/>
      <c r="F23" s="26">
        <f t="shared" si="16"/>
        <v>7.1740365043466499</v>
      </c>
      <c r="G23" s="26"/>
      <c r="H23" s="26"/>
      <c r="I23" s="26"/>
      <c r="J23" s="24"/>
      <c r="K23" s="24"/>
      <c r="L23" s="26"/>
      <c r="M23" s="26"/>
      <c r="N23" s="26"/>
      <c r="O23" s="26"/>
      <c r="P23" s="26"/>
      <c r="V23" s="26"/>
      <c r="W23" s="26"/>
      <c r="X23" s="26"/>
      <c r="Y23" s="26"/>
      <c r="Z23" s="26"/>
    </row>
    <row r="24" spans="1:26" x14ac:dyDescent="0.2">
      <c r="A24" s="26" t="s">
        <v>127</v>
      </c>
      <c r="B24" s="26">
        <f t="shared" si="15"/>
        <v>11.804184646475452</v>
      </c>
      <c r="F24" s="26">
        <f t="shared" si="16"/>
        <v>8.8149260963879712</v>
      </c>
      <c r="L24" s="26"/>
      <c r="O24" s="23"/>
      <c r="P24" s="26"/>
      <c r="V24" s="26"/>
      <c r="W24" s="23"/>
      <c r="X24" s="23"/>
      <c r="Y24" s="23"/>
      <c r="Z24" s="26"/>
    </row>
    <row r="25" spans="1:26" x14ac:dyDescent="0.2">
      <c r="A25" s="23" t="s">
        <v>150</v>
      </c>
      <c r="B25" s="26">
        <f t="shared" si="15"/>
        <v>10.371816343075501</v>
      </c>
      <c r="F25" s="26">
        <f t="shared" si="16"/>
        <v>6.6450837004092493</v>
      </c>
      <c r="L25" s="26"/>
      <c r="O25" s="23"/>
      <c r="P25" s="26"/>
      <c r="V25" s="26"/>
      <c r="W25" s="23"/>
      <c r="X25" s="23"/>
      <c r="Y25" s="23"/>
      <c r="Z25" s="26"/>
    </row>
    <row r="27" spans="1:26" x14ac:dyDescent="0.2">
      <c r="A27" t="s">
        <v>145</v>
      </c>
      <c r="L27" s="23" t="s">
        <v>148</v>
      </c>
      <c r="M27" s="23" t="s">
        <v>148</v>
      </c>
      <c r="N27" s="23" t="s">
        <v>148</v>
      </c>
      <c r="O27" t="s">
        <v>148</v>
      </c>
      <c r="P27" t="s">
        <v>149</v>
      </c>
      <c r="Q27" t="s">
        <v>148</v>
      </c>
      <c r="R27" t="s">
        <v>148</v>
      </c>
      <c r="S27" t="s">
        <v>146</v>
      </c>
    </row>
    <row r="28" spans="1:26" x14ac:dyDescent="0.2">
      <c r="A28" t="s">
        <v>103</v>
      </c>
      <c r="L28" s="23">
        <v>52.329667461265906</v>
      </c>
      <c r="M28" s="23">
        <v>84.90297177789337</v>
      </c>
      <c r="N28" s="23">
        <v>102.11159405677728</v>
      </c>
      <c r="O28">
        <v>101.279988289044</v>
      </c>
      <c r="P28">
        <v>1528.2477870023354</v>
      </c>
      <c r="Q28">
        <v>1933.893704688446</v>
      </c>
      <c r="R28">
        <v>1371.0480614107639</v>
      </c>
      <c r="S28">
        <v>1211.6339342633337</v>
      </c>
    </row>
    <row r="29" spans="1:26" x14ac:dyDescent="0.2">
      <c r="A29" t="s">
        <v>101</v>
      </c>
      <c r="L29" s="23">
        <v>29.226855650028767</v>
      </c>
      <c r="M29" s="23">
        <v>2.1310168405393366</v>
      </c>
      <c r="N29" s="23">
        <v>17.8547337989243</v>
      </c>
      <c r="O29">
        <v>1358.200011253052</v>
      </c>
      <c r="P29">
        <v>5236.9787807786288</v>
      </c>
      <c r="Q29">
        <v>8187.8555191210999</v>
      </c>
      <c r="R29">
        <v>10624.193370417777</v>
      </c>
      <c r="S29">
        <v>11456.2025107669</v>
      </c>
    </row>
    <row r="30" spans="1:26" x14ac:dyDescent="0.2">
      <c r="A30" t="s">
        <v>102</v>
      </c>
      <c r="L30" s="23">
        <v>821.11022824798999</v>
      </c>
      <c r="M30" s="23">
        <v>656.43360047143153</v>
      </c>
      <c r="N30" s="23">
        <v>1364.375162042453</v>
      </c>
      <c r="O30">
        <v>3835.3999986698118</v>
      </c>
      <c r="P30">
        <v>7235.654486106544</v>
      </c>
      <c r="Q30">
        <v>13442.116027429403</v>
      </c>
      <c r="R30">
        <v>14189.808641133235</v>
      </c>
      <c r="S30">
        <v>14768.233349427243</v>
      </c>
    </row>
    <row r="31" spans="1:26" x14ac:dyDescent="0.2">
      <c r="A31" t="s">
        <v>114</v>
      </c>
      <c r="L31" s="23">
        <v>6.0979871700490618</v>
      </c>
      <c r="M31" s="23">
        <v>19.474114044306827</v>
      </c>
      <c r="N31" s="23">
        <v>57.04003652453796</v>
      </c>
      <c r="O31">
        <v>10.359998702999999</v>
      </c>
      <c r="P31">
        <v>82.418750112080872</v>
      </c>
      <c r="Q31">
        <v>156.62199374189771</v>
      </c>
      <c r="R31">
        <v>122.08939942855126</v>
      </c>
      <c r="S31">
        <v>16.47408733444415</v>
      </c>
    </row>
    <row r="32" spans="1:26" x14ac:dyDescent="0.2">
      <c r="A32" t="s">
        <v>112</v>
      </c>
      <c r="O32">
        <v>5.6400012969919997</v>
      </c>
      <c r="P32">
        <v>117.00419195268147</v>
      </c>
      <c r="Q32">
        <v>301.95285431603406</v>
      </c>
      <c r="R32">
        <v>713.01640368556957</v>
      </c>
      <c r="S32">
        <v>223.17403221899687</v>
      </c>
    </row>
    <row r="33" spans="1:19" x14ac:dyDescent="0.2">
      <c r="A33" t="s">
        <v>113</v>
      </c>
      <c r="M33" s="23">
        <v>1.8962192338841113</v>
      </c>
      <c r="N33" s="23">
        <v>0.62844580420166585</v>
      </c>
      <c r="O33">
        <v>13.280000686640001</v>
      </c>
      <c r="P33">
        <v>41.477144781095475</v>
      </c>
      <c r="Q33">
        <v>810.22881339086905</v>
      </c>
      <c r="R33">
        <v>527.51555280483456</v>
      </c>
      <c r="S33">
        <v>289.08530693143979</v>
      </c>
    </row>
    <row r="34" spans="1:19" x14ac:dyDescent="0.2">
      <c r="A34" t="s">
        <v>147</v>
      </c>
      <c r="P34">
        <v>14241.781140733367</v>
      </c>
      <c r="S34">
        <v>27964.803220942358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I27" sqref="I27"/>
    </sheetView>
  </sheetViews>
  <sheetFormatPr defaultRowHeight="12.75" x14ac:dyDescent="0.2"/>
  <cols>
    <col min="1" max="1" width="20.7109375" style="1" customWidth="1"/>
    <col min="2" max="16" width="10.7109375" style="1" customWidth="1"/>
  </cols>
  <sheetData>
    <row r="1" spans="1:16" x14ac:dyDescent="0.2">
      <c r="A1" s="1" t="s">
        <v>0</v>
      </c>
      <c r="B1" s="1" t="s">
        <v>15</v>
      </c>
      <c r="C1" s="1" t="s">
        <v>3</v>
      </c>
      <c r="D1" s="1" t="s">
        <v>1</v>
      </c>
      <c r="E1" s="1" t="s">
        <v>2</v>
      </c>
      <c r="F1" s="1" t="s">
        <v>11</v>
      </c>
      <c r="G1" s="1" t="s">
        <v>14</v>
      </c>
      <c r="H1" s="1" t="s">
        <v>12</v>
      </c>
      <c r="I1" s="1" t="s">
        <v>13</v>
      </c>
      <c r="J1" s="1" t="s">
        <v>10</v>
      </c>
      <c r="K1" s="1" t="s">
        <v>6</v>
      </c>
      <c r="L1" s="1" t="s">
        <v>4</v>
      </c>
      <c r="M1" s="1" t="s">
        <v>5</v>
      </c>
      <c r="N1" s="1" t="s">
        <v>9</v>
      </c>
      <c r="O1" s="1" t="s">
        <v>7</v>
      </c>
      <c r="P1" s="1" t="s">
        <v>8</v>
      </c>
    </row>
    <row r="2" spans="1:16" x14ac:dyDescent="0.2">
      <c r="A2" s="1" t="s">
        <v>41</v>
      </c>
      <c r="B2" s="1">
        <v>14930</v>
      </c>
      <c r="C2" s="1">
        <v>7563</v>
      </c>
      <c r="D2" s="1">
        <v>5</v>
      </c>
      <c r="E2" s="1">
        <v>5360</v>
      </c>
      <c r="F2" s="1">
        <v>165</v>
      </c>
      <c r="G2" s="1">
        <v>1008</v>
      </c>
      <c r="H2" s="1">
        <v>0</v>
      </c>
      <c r="I2" s="1">
        <v>32</v>
      </c>
      <c r="J2" s="1">
        <v>0</v>
      </c>
      <c r="K2" s="1">
        <v>0</v>
      </c>
      <c r="L2" s="1">
        <v>6</v>
      </c>
      <c r="M2" s="1">
        <v>11</v>
      </c>
      <c r="N2" s="1">
        <v>0</v>
      </c>
      <c r="O2" s="1">
        <v>0</v>
      </c>
      <c r="P2" s="1">
        <v>1</v>
      </c>
    </row>
    <row r="3" spans="1:16" x14ac:dyDescent="0.2">
      <c r="A3" s="1" t="s">
        <v>40</v>
      </c>
      <c r="B3" s="1">
        <v>7555</v>
      </c>
      <c r="C3" s="1">
        <v>1829</v>
      </c>
      <c r="D3" s="1">
        <v>464</v>
      </c>
      <c r="E3" s="1">
        <v>3901</v>
      </c>
      <c r="F3" s="1">
        <v>42</v>
      </c>
      <c r="G3" s="1">
        <v>142</v>
      </c>
      <c r="H3" s="1">
        <v>3</v>
      </c>
      <c r="I3" s="1">
        <v>24</v>
      </c>
      <c r="J3" s="1">
        <v>11</v>
      </c>
      <c r="K3" s="1">
        <v>10</v>
      </c>
      <c r="L3" s="1">
        <v>16</v>
      </c>
      <c r="M3" s="1">
        <v>22</v>
      </c>
      <c r="N3" s="1">
        <v>2</v>
      </c>
      <c r="O3" s="1">
        <v>7</v>
      </c>
      <c r="P3" s="1">
        <v>27</v>
      </c>
    </row>
    <row r="4" spans="1:16" x14ac:dyDescent="0.2">
      <c r="A4" s="1" t="s">
        <v>39</v>
      </c>
      <c r="B4" s="1">
        <v>6268</v>
      </c>
      <c r="C4" s="1">
        <v>3266</v>
      </c>
      <c r="D4" s="1">
        <v>1376</v>
      </c>
      <c r="E4" s="1">
        <v>5696</v>
      </c>
      <c r="F4" s="1">
        <v>66</v>
      </c>
      <c r="G4" s="1">
        <v>134</v>
      </c>
      <c r="H4" s="1">
        <v>6</v>
      </c>
      <c r="I4" s="1">
        <v>51</v>
      </c>
      <c r="J4" s="1">
        <v>58</v>
      </c>
      <c r="K4" s="1">
        <v>99</v>
      </c>
      <c r="L4" s="1">
        <v>131</v>
      </c>
      <c r="M4" s="1">
        <v>102</v>
      </c>
      <c r="N4" s="1">
        <v>44</v>
      </c>
      <c r="O4" s="1">
        <v>74</v>
      </c>
      <c r="P4" s="1">
        <v>64</v>
      </c>
    </row>
    <row r="5" spans="1:16" x14ac:dyDescent="0.2">
      <c r="A5" s="1" t="s">
        <v>38</v>
      </c>
      <c r="B5" s="1">
        <v>6716</v>
      </c>
      <c r="C5" s="1">
        <v>6049</v>
      </c>
      <c r="D5" s="1">
        <v>8127</v>
      </c>
      <c r="E5" s="1">
        <v>9107</v>
      </c>
      <c r="F5" s="1">
        <v>134</v>
      </c>
      <c r="G5" s="1">
        <v>198</v>
      </c>
      <c r="H5" s="1">
        <v>31</v>
      </c>
      <c r="I5" s="1">
        <v>86</v>
      </c>
      <c r="J5" s="1">
        <v>1232</v>
      </c>
      <c r="K5" s="1">
        <v>1171</v>
      </c>
      <c r="L5" s="1">
        <v>995</v>
      </c>
      <c r="M5" s="1">
        <v>1162</v>
      </c>
      <c r="N5" s="1">
        <v>1100</v>
      </c>
      <c r="O5" s="1">
        <v>1400</v>
      </c>
      <c r="P5" s="1">
        <v>474</v>
      </c>
    </row>
    <row r="6" spans="1:16" x14ac:dyDescent="0.2">
      <c r="A6" s="1" t="s">
        <v>37</v>
      </c>
      <c r="B6" s="1">
        <v>7304</v>
      </c>
      <c r="C6" s="1">
        <v>10034</v>
      </c>
      <c r="D6" s="1">
        <v>13380</v>
      </c>
      <c r="E6" s="1">
        <v>11154</v>
      </c>
      <c r="F6" s="1">
        <v>917</v>
      </c>
      <c r="G6" s="1">
        <v>602</v>
      </c>
      <c r="H6" s="1">
        <v>1368</v>
      </c>
      <c r="I6" s="1">
        <v>1071</v>
      </c>
      <c r="J6" s="1">
        <v>11547</v>
      </c>
      <c r="K6" s="1">
        <v>9431</v>
      </c>
      <c r="L6" s="1">
        <v>10279</v>
      </c>
      <c r="M6" s="1">
        <v>11887</v>
      </c>
      <c r="N6" s="1">
        <v>7365</v>
      </c>
      <c r="O6" s="1">
        <v>8859</v>
      </c>
      <c r="P6" s="1">
        <v>7016</v>
      </c>
    </row>
    <row r="7" spans="1:16" x14ac:dyDescent="0.2">
      <c r="A7" s="1" t="s">
        <v>36</v>
      </c>
      <c r="B7" s="1">
        <v>3101</v>
      </c>
      <c r="C7" s="1">
        <v>4179</v>
      </c>
      <c r="D7" s="1">
        <v>2048</v>
      </c>
      <c r="E7" s="1">
        <v>4536</v>
      </c>
      <c r="F7" s="1">
        <v>2689</v>
      </c>
      <c r="G7" s="1">
        <v>1350</v>
      </c>
      <c r="H7" s="1">
        <v>2485</v>
      </c>
      <c r="I7" s="1">
        <v>1309</v>
      </c>
      <c r="J7" s="1">
        <v>17389</v>
      </c>
      <c r="K7" s="1">
        <v>11865</v>
      </c>
      <c r="L7" s="1">
        <v>12686</v>
      </c>
      <c r="M7" s="1">
        <v>16444</v>
      </c>
      <c r="N7" s="1">
        <v>9258</v>
      </c>
      <c r="O7" s="1">
        <v>10243</v>
      </c>
      <c r="P7" s="1">
        <v>12650</v>
      </c>
    </row>
    <row r="8" spans="1:16" x14ac:dyDescent="0.2">
      <c r="A8" s="1" t="s">
        <v>35</v>
      </c>
      <c r="B8" s="1">
        <v>2152</v>
      </c>
      <c r="C8" s="1">
        <v>1885</v>
      </c>
      <c r="D8" s="1">
        <v>1124</v>
      </c>
      <c r="E8" s="1">
        <v>1585</v>
      </c>
      <c r="F8" s="1">
        <v>3249</v>
      </c>
      <c r="G8" s="1">
        <v>2402</v>
      </c>
      <c r="H8" s="1">
        <v>2849</v>
      </c>
      <c r="I8" s="1">
        <v>1439</v>
      </c>
      <c r="J8" s="1">
        <v>11572</v>
      </c>
      <c r="K8" s="1">
        <v>7534</v>
      </c>
      <c r="L8" s="1">
        <v>8540</v>
      </c>
      <c r="M8" s="1">
        <v>10008</v>
      </c>
      <c r="N8" s="1">
        <v>4997</v>
      </c>
      <c r="O8" s="1">
        <v>5009</v>
      </c>
      <c r="P8" s="1">
        <v>3368</v>
      </c>
    </row>
    <row r="9" spans="1:16" x14ac:dyDescent="0.2">
      <c r="A9" s="1" t="s">
        <v>34</v>
      </c>
      <c r="B9" s="1">
        <v>2044</v>
      </c>
      <c r="C9" s="1">
        <v>1592</v>
      </c>
      <c r="D9" s="1">
        <v>1032</v>
      </c>
      <c r="E9" s="1">
        <v>1746</v>
      </c>
      <c r="F9" s="1">
        <v>2700</v>
      </c>
      <c r="G9" s="1">
        <v>2943</v>
      </c>
      <c r="H9" s="1">
        <v>3024</v>
      </c>
      <c r="I9" s="1">
        <v>1888</v>
      </c>
      <c r="J9" s="1">
        <v>10138</v>
      </c>
      <c r="K9" s="1">
        <v>5759</v>
      </c>
      <c r="L9" s="1">
        <v>6968</v>
      </c>
      <c r="M9" s="1">
        <v>5797</v>
      </c>
      <c r="N9" s="1">
        <v>3431</v>
      </c>
      <c r="O9" s="1">
        <v>3474</v>
      </c>
      <c r="P9" s="1">
        <v>1360</v>
      </c>
    </row>
    <row r="10" spans="1:16" x14ac:dyDescent="0.2">
      <c r="A10" s="1" t="s">
        <v>33</v>
      </c>
      <c r="B10" s="1">
        <v>2820</v>
      </c>
      <c r="C10" s="1">
        <v>2803</v>
      </c>
      <c r="D10" s="1">
        <v>1709</v>
      </c>
      <c r="E10" s="1">
        <v>2852</v>
      </c>
      <c r="F10" s="1">
        <v>3311</v>
      </c>
      <c r="G10" s="1">
        <v>3099</v>
      </c>
      <c r="H10" s="1">
        <v>5645</v>
      </c>
      <c r="I10" s="1">
        <v>5297</v>
      </c>
      <c r="J10" s="1">
        <v>11246</v>
      </c>
      <c r="K10" s="1">
        <v>5698</v>
      </c>
      <c r="L10" s="1">
        <v>7385</v>
      </c>
      <c r="M10" s="1">
        <v>5210</v>
      </c>
      <c r="N10" s="1">
        <v>2972</v>
      </c>
      <c r="O10" s="1">
        <v>3005</v>
      </c>
      <c r="P10" s="1">
        <v>689</v>
      </c>
    </row>
    <row r="11" spans="1:16" x14ac:dyDescent="0.2">
      <c r="A11" s="1" t="s">
        <v>32</v>
      </c>
      <c r="B11" s="1">
        <v>2158</v>
      </c>
      <c r="C11" s="1">
        <v>4276</v>
      </c>
      <c r="D11" s="1">
        <v>3116</v>
      </c>
      <c r="E11" s="1">
        <v>3240</v>
      </c>
      <c r="F11" s="1">
        <v>3571</v>
      </c>
      <c r="G11" s="1">
        <v>2788</v>
      </c>
      <c r="H11" s="1">
        <v>5272</v>
      </c>
      <c r="I11" s="1">
        <v>7430</v>
      </c>
      <c r="J11" s="1">
        <v>4351</v>
      </c>
      <c r="K11" s="1">
        <v>1711</v>
      </c>
      <c r="L11" s="1">
        <v>3409</v>
      </c>
      <c r="M11" s="1">
        <v>2554</v>
      </c>
      <c r="N11" s="1">
        <v>675</v>
      </c>
      <c r="O11" s="1">
        <v>858</v>
      </c>
      <c r="P11" s="1">
        <v>183</v>
      </c>
    </row>
    <row r="12" spans="1:16" x14ac:dyDescent="0.2">
      <c r="A12" s="1" t="s">
        <v>31</v>
      </c>
      <c r="B12" s="1">
        <v>1167</v>
      </c>
      <c r="C12" s="1">
        <v>3258</v>
      </c>
      <c r="D12" s="1">
        <v>3355</v>
      </c>
      <c r="E12" s="1">
        <v>3027</v>
      </c>
      <c r="F12" s="1">
        <v>3430</v>
      </c>
      <c r="G12" s="1">
        <v>1582</v>
      </c>
      <c r="H12" s="1">
        <v>1558</v>
      </c>
      <c r="I12" s="1">
        <v>3076</v>
      </c>
      <c r="J12" s="1">
        <v>786</v>
      </c>
      <c r="K12" s="1">
        <v>127</v>
      </c>
      <c r="L12" s="1">
        <v>444</v>
      </c>
      <c r="M12" s="1">
        <v>487</v>
      </c>
      <c r="N12" s="1">
        <v>36</v>
      </c>
      <c r="O12" s="1">
        <v>62</v>
      </c>
      <c r="P12" s="1">
        <v>21</v>
      </c>
    </row>
    <row r="13" spans="1:16" x14ac:dyDescent="0.2">
      <c r="A13" s="1" t="s">
        <v>30</v>
      </c>
      <c r="B13" s="1">
        <v>805</v>
      </c>
      <c r="C13" s="1">
        <v>2616</v>
      </c>
      <c r="D13" s="1">
        <v>2865</v>
      </c>
      <c r="E13" s="1">
        <v>3279</v>
      </c>
      <c r="F13" s="1">
        <v>1120</v>
      </c>
      <c r="G13" s="1">
        <v>1299</v>
      </c>
      <c r="H13" s="1">
        <v>220</v>
      </c>
      <c r="I13" s="1">
        <v>2139</v>
      </c>
      <c r="J13" s="1">
        <v>264</v>
      </c>
      <c r="K13" s="1">
        <v>17</v>
      </c>
      <c r="L13" s="1">
        <v>56</v>
      </c>
      <c r="M13" s="1">
        <v>86</v>
      </c>
      <c r="N13" s="1">
        <v>6</v>
      </c>
      <c r="O13" s="1">
        <v>5</v>
      </c>
      <c r="P13" s="1">
        <v>1</v>
      </c>
    </row>
    <row r="14" spans="1:16" x14ac:dyDescent="0.2">
      <c r="A14" s="1" t="s">
        <v>29</v>
      </c>
      <c r="B14" s="1">
        <v>703</v>
      </c>
      <c r="C14" s="1">
        <v>2116</v>
      </c>
      <c r="D14" s="1">
        <v>22173</v>
      </c>
      <c r="E14" s="1">
        <v>17631</v>
      </c>
      <c r="F14" s="1">
        <v>1368</v>
      </c>
      <c r="G14" s="1">
        <v>5794</v>
      </c>
      <c r="H14" s="1">
        <v>13</v>
      </c>
      <c r="I14" s="1">
        <v>709</v>
      </c>
      <c r="J14" s="1">
        <v>304</v>
      </c>
      <c r="K14" s="1">
        <v>3</v>
      </c>
      <c r="L14" s="1">
        <v>29</v>
      </c>
      <c r="M14" s="1">
        <v>150</v>
      </c>
      <c r="N14" s="1">
        <v>0</v>
      </c>
      <c r="O14" s="1">
        <v>0</v>
      </c>
      <c r="P14" s="1">
        <v>0</v>
      </c>
    </row>
  </sheetData>
  <sortState columnSort="1" ref="B1:P14">
    <sortCondition ref="B1:P1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Q33" sqref="Q32:Q33"/>
    </sheetView>
  </sheetViews>
  <sheetFormatPr defaultRowHeight="12.75" x14ac:dyDescent="0.2"/>
  <cols>
    <col min="1" max="2" width="13.28515625" style="7" customWidth="1"/>
    <col min="3" max="16384" width="9.140625" style="7"/>
  </cols>
  <sheetData>
    <row r="1" spans="1:13" x14ac:dyDescent="0.2">
      <c r="A1" s="8" t="s">
        <v>0</v>
      </c>
      <c r="B1" s="8" t="str">
        <f>'2010_2011'!$J1</f>
        <v>DEELG_3_0</v>
      </c>
      <c r="C1" s="8" t="str">
        <f>'2011_2012'!$J1</f>
        <v>DEELG_3_0</v>
      </c>
      <c r="D1" s="8" t="str">
        <f>'2012_2013'!$J1</f>
        <v>DEELG_3_0</v>
      </c>
      <c r="E1" s="8" t="str">
        <f>'2013_2014'!$J1</f>
        <v>DEELG_3_0</v>
      </c>
      <c r="F1" s="8" t="str">
        <f>'2014_2015'!$J1</f>
        <v>DEELG_3_0</v>
      </c>
      <c r="G1" s="8" t="str">
        <f>'2015_2016'!$J1</f>
        <v>DEELG_3_0</v>
      </c>
      <c r="H1" s="8" t="str">
        <f>'2016_2017'!$J1</f>
        <v>DEELG_3_0</v>
      </c>
      <c r="I1" s="8" t="str">
        <f>'2017_2018'!$J1</f>
        <v>DEELG_3_0</v>
      </c>
      <c r="J1" s="8" t="str">
        <f>'2018_2019'!$J1</f>
        <v>DEELG_3_0</v>
      </c>
      <c r="K1" s="8" t="str">
        <f>'2019_2020'!$J1</f>
        <v>DEELG_3_0</v>
      </c>
      <c r="L1" s="8"/>
      <c r="M1" s="8"/>
    </row>
    <row r="2" spans="1:13" x14ac:dyDescent="0.2">
      <c r="A2" s="2" t="s">
        <v>23</v>
      </c>
      <c r="B2" s="8">
        <f>'2010_2011'!$J2</f>
        <v>82</v>
      </c>
      <c r="C2" s="8">
        <f>'2011_2012'!$J2</f>
        <v>0</v>
      </c>
      <c r="D2" s="8">
        <f>'2012_2013'!$J2</f>
        <v>10</v>
      </c>
      <c r="E2" s="8">
        <f>'2013_2014'!$J2</f>
        <v>117</v>
      </c>
      <c r="F2" s="8">
        <f>'2014_2015'!$J2</f>
        <v>16</v>
      </c>
      <c r="G2" s="8">
        <f>'2015_2016'!$J2</f>
        <v>153</v>
      </c>
      <c r="H2" s="8">
        <f>'2016_2017'!$J2</f>
        <v>35</v>
      </c>
      <c r="I2" s="8">
        <f>'2017_2018'!$J2</f>
        <v>335</v>
      </c>
      <c r="J2" s="8">
        <f>'2018_2019'!$J2</f>
        <v>83</v>
      </c>
      <c r="K2" s="8">
        <f>'2019_2020'!$J2</f>
        <v>2</v>
      </c>
      <c r="L2" s="8"/>
      <c r="M2" s="8"/>
    </row>
    <row r="3" spans="1:13" x14ac:dyDescent="0.2">
      <c r="A3" s="2" t="s">
        <v>16</v>
      </c>
      <c r="B3" s="8">
        <f>'2010_2011'!$J3</f>
        <v>217</v>
      </c>
      <c r="C3" s="8">
        <f>'2011_2012'!$J3</f>
        <v>11</v>
      </c>
      <c r="D3" s="8">
        <f>'2012_2013'!$J3</f>
        <v>20</v>
      </c>
      <c r="E3" s="8">
        <f>'2013_2014'!$J3</f>
        <v>51</v>
      </c>
      <c r="F3" s="8">
        <f>'2014_2015'!$J3</f>
        <v>26</v>
      </c>
      <c r="G3" s="8">
        <f>'2015_2016'!$J3</f>
        <v>27</v>
      </c>
      <c r="H3" s="8">
        <f>'2016_2017'!$J3</f>
        <v>26</v>
      </c>
      <c r="I3" s="8">
        <f>'2017_2018'!$J3</f>
        <v>117</v>
      </c>
      <c r="J3" s="8">
        <f>'2018_2019'!$J3</f>
        <v>17</v>
      </c>
      <c r="K3" s="8">
        <f>'2019_2020'!$J3</f>
        <v>7</v>
      </c>
      <c r="L3" s="8"/>
      <c r="M3" s="8"/>
    </row>
    <row r="4" spans="1:13" x14ac:dyDescent="0.2">
      <c r="A4" s="2" t="s">
        <v>17</v>
      </c>
      <c r="B4" s="8">
        <f>'2010_2011'!$J4</f>
        <v>903</v>
      </c>
      <c r="C4" s="8">
        <f>'2011_2012'!$J4</f>
        <v>58</v>
      </c>
      <c r="D4" s="8">
        <f>'2012_2013'!$J4</f>
        <v>109</v>
      </c>
      <c r="E4" s="8">
        <f>'2013_2014'!$J4</f>
        <v>121</v>
      </c>
      <c r="F4" s="8">
        <f>'2014_2015'!$J4</f>
        <v>156</v>
      </c>
      <c r="G4" s="8">
        <f>'2015_2016'!$J4</f>
        <v>53</v>
      </c>
      <c r="H4" s="8">
        <f>'2016_2017'!$J4</f>
        <v>73</v>
      </c>
      <c r="I4" s="8">
        <f>'2017_2018'!$J4</f>
        <v>744</v>
      </c>
      <c r="J4" s="8">
        <f>'2018_2019'!$J4</f>
        <v>70</v>
      </c>
      <c r="K4" s="8">
        <f>'2019_2020'!$J4</f>
        <v>35</v>
      </c>
      <c r="L4" s="8"/>
      <c r="M4" s="8"/>
    </row>
    <row r="5" spans="1:13" x14ac:dyDescent="0.2">
      <c r="A5" s="2" t="s">
        <v>18</v>
      </c>
      <c r="B5" s="8">
        <f>'2010_2011'!$J5</f>
        <v>4660</v>
      </c>
      <c r="C5" s="8">
        <f>'2011_2012'!$J5</f>
        <v>1232</v>
      </c>
      <c r="D5" s="8">
        <f>'2012_2013'!$J5</f>
        <v>1240</v>
      </c>
      <c r="E5" s="8">
        <f>'2013_2014'!$J5</f>
        <v>921</v>
      </c>
      <c r="F5" s="8">
        <f>'2014_2015'!$J5</f>
        <v>1328</v>
      </c>
      <c r="G5" s="8">
        <f>'2015_2016'!$J5</f>
        <v>500</v>
      </c>
      <c r="H5" s="8">
        <f>'2016_2017'!$J5</f>
        <v>483</v>
      </c>
      <c r="I5" s="8">
        <f>'2017_2018'!$J5</f>
        <v>7624</v>
      </c>
      <c r="J5" s="8">
        <f>'2018_2019'!$J5</f>
        <v>234</v>
      </c>
      <c r="K5" s="8">
        <f>'2019_2020'!$J5</f>
        <v>658</v>
      </c>
      <c r="L5" s="8"/>
      <c r="M5" s="8"/>
    </row>
    <row r="6" spans="1:13" x14ac:dyDescent="0.2">
      <c r="A6" s="2" t="s">
        <v>24</v>
      </c>
      <c r="B6" s="8">
        <f>'2010_2011'!$J6</f>
        <v>25241</v>
      </c>
      <c r="C6" s="8">
        <f>'2011_2012'!$J6</f>
        <v>11547</v>
      </c>
      <c r="D6" s="8">
        <f>'2012_2013'!$J6</f>
        <v>7341</v>
      </c>
      <c r="E6" s="8">
        <f>'2013_2014'!$J6</f>
        <v>5239</v>
      </c>
      <c r="F6" s="8">
        <f>'2014_2015'!$J6</f>
        <v>6916</v>
      </c>
      <c r="G6" s="8">
        <f>'2015_2016'!$J6</f>
        <v>4149</v>
      </c>
      <c r="H6" s="8">
        <f>'2016_2017'!$J6</f>
        <v>2495</v>
      </c>
      <c r="I6" s="8">
        <f>'2017_2018'!$J6</f>
        <v>17190</v>
      </c>
      <c r="J6" s="8">
        <f>'2018_2019'!$J6</f>
        <v>1328</v>
      </c>
      <c r="K6" s="8">
        <f>'2019_2020'!$J6</f>
        <v>9289</v>
      </c>
      <c r="L6" s="8"/>
      <c r="M6" s="8"/>
    </row>
    <row r="7" spans="1:13" x14ac:dyDescent="0.2">
      <c r="A7" s="2" t="s">
        <v>25</v>
      </c>
      <c r="B7" s="8">
        <f>'2010_2011'!$J7</f>
        <v>57754</v>
      </c>
      <c r="C7" s="8">
        <f>'2011_2012'!$J7</f>
        <v>17389</v>
      </c>
      <c r="D7" s="8">
        <f>'2012_2013'!$J7</f>
        <v>11618</v>
      </c>
      <c r="E7" s="8">
        <f>'2013_2014'!$J7</f>
        <v>13750</v>
      </c>
      <c r="F7" s="8">
        <f>'2014_2015'!$J7</f>
        <v>13169</v>
      </c>
      <c r="G7" s="8">
        <f>'2015_2016'!$J7</f>
        <v>11515</v>
      </c>
      <c r="H7" s="8">
        <f>'2016_2017'!$J7</f>
        <v>4626</v>
      </c>
      <c r="I7" s="8">
        <f>'2017_2018'!$J7</f>
        <v>18713</v>
      </c>
      <c r="J7" s="8">
        <f>'2018_2019'!$J7</f>
        <v>4162</v>
      </c>
      <c r="K7" s="8">
        <f>'2019_2020'!$J7</f>
        <v>29952</v>
      </c>
      <c r="L7" s="8"/>
      <c r="M7" s="8"/>
    </row>
    <row r="8" spans="1:13" x14ac:dyDescent="0.2">
      <c r="A8" s="2" t="s">
        <v>19</v>
      </c>
      <c r="B8" s="8">
        <f>'2010_2011'!$J8</f>
        <v>117362</v>
      </c>
      <c r="C8" s="8">
        <f>'2011_2012'!$J8</f>
        <v>11572</v>
      </c>
      <c r="D8" s="8">
        <f>'2012_2013'!$J8</f>
        <v>17855</v>
      </c>
      <c r="E8" s="8">
        <f>'2013_2014'!$J8</f>
        <v>30795</v>
      </c>
      <c r="F8" s="8">
        <f>'2014_2015'!$J8</f>
        <v>30539</v>
      </c>
      <c r="G8" s="8">
        <f>'2015_2016'!$J8</f>
        <v>32550</v>
      </c>
      <c r="H8" s="8">
        <f>'2016_2017'!$J8</f>
        <v>19009</v>
      </c>
      <c r="I8" s="8">
        <f>'2017_2018'!$J8</f>
        <v>19895</v>
      </c>
      <c r="J8" s="8">
        <f>'2018_2019'!$J8</f>
        <v>27725</v>
      </c>
      <c r="K8" s="8">
        <f>'2019_2020'!$J8</f>
        <v>22520</v>
      </c>
      <c r="L8" s="8"/>
      <c r="M8" s="8"/>
    </row>
    <row r="9" spans="1:13" x14ac:dyDescent="0.2">
      <c r="A9" s="2" t="s">
        <v>26</v>
      </c>
      <c r="B9" s="8">
        <f>'2010_2011'!$J9</f>
        <v>40967</v>
      </c>
      <c r="C9" s="8">
        <f>'2011_2012'!$J9</f>
        <v>10138</v>
      </c>
      <c r="D9" s="8">
        <f>'2012_2013'!$J9</f>
        <v>15334</v>
      </c>
      <c r="E9" s="8">
        <f>'2013_2014'!$J9</f>
        <v>11422</v>
      </c>
      <c r="F9" s="8">
        <f>'2014_2015'!$J9</f>
        <v>11629</v>
      </c>
      <c r="G9" s="8">
        <f>'2015_2016'!$J9</f>
        <v>13110</v>
      </c>
      <c r="H9" s="8">
        <f>'2016_2017'!$J9</f>
        <v>26089</v>
      </c>
      <c r="I9" s="8">
        <f>'2017_2018'!$J9</f>
        <v>3522</v>
      </c>
      <c r="J9" s="8">
        <f>'2018_2019'!$J9</f>
        <v>25055</v>
      </c>
      <c r="K9" s="8">
        <f>'2019_2020'!$J9</f>
        <v>4764</v>
      </c>
      <c r="L9" s="8"/>
      <c r="M9" s="8"/>
    </row>
    <row r="10" spans="1:13" x14ac:dyDescent="0.2">
      <c r="A10" s="2" t="s">
        <v>27</v>
      </c>
      <c r="B10" s="8">
        <f>'2010_2011'!$J10</f>
        <v>8347</v>
      </c>
      <c r="C10" s="8">
        <f>'2011_2012'!$J10</f>
        <v>11246</v>
      </c>
      <c r="D10" s="8">
        <f>'2012_2013'!$J10</f>
        <v>12218</v>
      </c>
      <c r="E10" s="8">
        <f>'2013_2014'!$J10</f>
        <v>5568</v>
      </c>
      <c r="F10" s="8">
        <f>'2014_2015'!$J10</f>
        <v>4457</v>
      </c>
      <c r="G10" s="8">
        <f>'2015_2016'!$J10</f>
        <v>5691</v>
      </c>
      <c r="H10" s="8">
        <f>'2016_2017'!$J10</f>
        <v>13200</v>
      </c>
      <c r="I10" s="8">
        <f>'2017_2018'!$J10</f>
        <v>518</v>
      </c>
      <c r="J10" s="8">
        <f>'2018_2019'!$J10</f>
        <v>9184</v>
      </c>
      <c r="K10" s="8">
        <f>'2019_2020'!$J10</f>
        <v>1470</v>
      </c>
      <c r="L10" s="8"/>
      <c r="M10" s="8"/>
    </row>
    <row r="11" spans="1:13" x14ac:dyDescent="0.2">
      <c r="A11" s="2" t="s">
        <v>20</v>
      </c>
      <c r="B11" s="8">
        <f>'2010_2011'!$J11</f>
        <v>2096</v>
      </c>
      <c r="C11" s="8">
        <f>'2011_2012'!$J11</f>
        <v>4351</v>
      </c>
      <c r="D11" s="8">
        <f>'2012_2013'!$J11</f>
        <v>2791</v>
      </c>
      <c r="E11" s="8">
        <f>'2013_2014'!$J11</f>
        <v>719</v>
      </c>
      <c r="F11" s="8">
        <f>'2014_2015'!$J11</f>
        <v>540</v>
      </c>
      <c r="G11" s="8">
        <f>'2015_2016'!$J11</f>
        <v>969</v>
      </c>
      <c r="H11" s="8">
        <f>'2016_2017'!$J11</f>
        <v>2434</v>
      </c>
      <c r="I11" s="8">
        <f>'2017_2018'!$J11</f>
        <v>122</v>
      </c>
      <c r="J11" s="8">
        <f>'2018_2019'!$J11</f>
        <v>848</v>
      </c>
      <c r="K11" s="8">
        <f>'2019_2020'!$J11</f>
        <v>178</v>
      </c>
      <c r="L11" s="8"/>
      <c r="M11" s="8"/>
    </row>
    <row r="12" spans="1:13" x14ac:dyDescent="0.2">
      <c r="A12" s="2" t="s">
        <v>21</v>
      </c>
      <c r="B12" s="8">
        <f>'2010_2011'!$J12</f>
        <v>536</v>
      </c>
      <c r="C12" s="8">
        <f>'2011_2012'!$J12</f>
        <v>786</v>
      </c>
      <c r="D12" s="8">
        <f>'2012_2013'!$J12</f>
        <v>268</v>
      </c>
      <c r="E12" s="8">
        <f>'2013_2014'!$J12</f>
        <v>75</v>
      </c>
      <c r="F12" s="8">
        <f>'2014_2015'!$J12</f>
        <v>66</v>
      </c>
      <c r="G12" s="8">
        <f>'2015_2016'!$J12</f>
        <v>119</v>
      </c>
      <c r="H12" s="8">
        <f>'2016_2017'!$J12</f>
        <v>197</v>
      </c>
      <c r="I12" s="8">
        <f>'2017_2018'!$J12</f>
        <v>28</v>
      </c>
      <c r="J12" s="8">
        <f>'2018_2019'!$J12</f>
        <v>83</v>
      </c>
      <c r="K12" s="8">
        <f>'2019_2020'!$J12</f>
        <v>13</v>
      </c>
      <c r="L12" s="8"/>
      <c r="M12" s="8"/>
    </row>
    <row r="13" spans="1:13" x14ac:dyDescent="0.2">
      <c r="A13" s="2" t="s">
        <v>22</v>
      </c>
      <c r="B13" s="8">
        <f>'2010_2011'!$J13</f>
        <v>222</v>
      </c>
      <c r="C13" s="8">
        <f>'2011_2012'!$J13</f>
        <v>264</v>
      </c>
      <c r="D13" s="8">
        <f>'2012_2013'!$J13</f>
        <v>49</v>
      </c>
      <c r="E13" s="8">
        <f>'2013_2014'!$J13</f>
        <v>26</v>
      </c>
      <c r="F13" s="8">
        <f>'2014_2015'!$J13</f>
        <v>24</v>
      </c>
      <c r="G13" s="8">
        <f>'2015_2016'!$J13</f>
        <v>42</v>
      </c>
      <c r="H13" s="8">
        <f>'2016_2017'!$J13</f>
        <v>56</v>
      </c>
      <c r="I13" s="8">
        <f>'2017_2018'!$J13</f>
        <v>9</v>
      </c>
      <c r="J13" s="8">
        <f>'2018_2019'!$J13</f>
        <v>35</v>
      </c>
      <c r="K13" s="8">
        <f>'2019_2020'!$J13</f>
        <v>9</v>
      </c>
      <c r="L13" s="8"/>
      <c r="M13" s="8"/>
    </row>
    <row r="14" spans="1:13" x14ac:dyDescent="0.2">
      <c r="A14" s="2" t="s">
        <v>28</v>
      </c>
      <c r="B14" s="8">
        <f>'2010_2011'!$J14</f>
        <v>555</v>
      </c>
      <c r="C14" s="8">
        <f>'2011_2012'!$J14</f>
        <v>304</v>
      </c>
      <c r="D14" s="8">
        <f>'2012_2013'!$J14</f>
        <v>45</v>
      </c>
      <c r="E14" s="8">
        <f>'2013_2014'!$J14</f>
        <v>94</v>
      </c>
      <c r="F14" s="8">
        <f>'2014_2015'!$J14</f>
        <v>32</v>
      </c>
      <c r="G14" s="8">
        <f>'2015_2016'!$J14</f>
        <v>20</v>
      </c>
      <c r="H14" s="8">
        <f>'2016_2017'!$J14</f>
        <v>175</v>
      </c>
      <c r="I14" s="8">
        <f>'2017_2018'!$J14</f>
        <v>80</v>
      </c>
      <c r="J14" s="8">
        <f>'2018_2019'!$J14</f>
        <v>74</v>
      </c>
      <c r="K14" s="8">
        <f>'2019_2020'!$J14</f>
        <v>1</v>
      </c>
      <c r="L14" s="8"/>
      <c r="M14" s="8"/>
    </row>
    <row r="15" spans="1:13" x14ac:dyDescent="0.2">
      <c r="A15" s="8" t="s">
        <v>57</v>
      </c>
      <c r="B15" s="8">
        <f>SUM(B2:B14)</f>
        <v>258942</v>
      </c>
      <c r="C15" s="8">
        <f>SUM(C2:C14)</f>
        <v>68898</v>
      </c>
      <c r="D15" s="8">
        <f t="shared" ref="D15:K15" si="0">SUM(D2:D14)</f>
        <v>68898</v>
      </c>
      <c r="E15" s="8">
        <f t="shared" si="0"/>
        <v>68898</v>
      </c>
      <c r="F15" s="8">
        <f t="shared" si="0"/>
        <v>68898</v>
      </c>
      <c r="G15" s="8">
        <f t="shared" si="0"/>
        <v>68898</v>
      </c>
      <c r="H15" s="8">
        <f t="shared" si="0"/>
        <v>68898</v>
      </c>
      <c r="I15" s="8">
        <f t="shared" si="0"/>
        <v>68897</v>
      </c>
      <c r="J15" s="8">
        <f t="shared" si="0"/>
        <v>68898</v>
      </c>
      <c r="K15" s="8">
        <f t="shared" si="0"/>
        <v>68898</v>
      </c>
    </row>
    <row r="16" spans="1:13" x14ac:dyDescent="0.2">
      <c r="A16" s="8" t="s">
        <v>65</v>
      </c>
      <c r="B16" s="8"/>
      <c r="C16" s="7" t="s">
        <v>61</v>
      </c>
    </row>
    <row r="17" spans="1:13" x14ac:dyDescent="0.2">
      <c r="B17" s="7" t="s">
        <v>87</v>
      </c>
      <c r="C17" s="7" t="s">
        <v>43</v>
      </c>
      <c r="D17" s="7" t="s">
        <v>44</v>
      </c>
      <c r="E17" s="7" t="s">
        <v>45</v>
      </c>
      <c r="F17" s="7" t="s">
        <v>46</v>
      </c>
      <c r="G17" s="7" t="s">
        <v>47</v>
      </c>
      <c r="H17" s="7" t="s">
        <v>48</v>
      </c>
      <c r="I17" s="7" t="s">
        <v>49</v>
      </c>
      <c r="J17" s="7" t="s">
        <v>50</v>
      </c>
      <c r="K17" s="7" t="s">
        <v>51</v>
      </c>
    </row>
    <row r="18" spans="1:13" x14ac:dyDescent="0.2">
      <c r="A18" s="2" t="s">
        <v>23</v>
      </c>
      <c r="B18" s="3">
        <f>B2/10000</f>
        <v>8.2000000000000007E-3</v>
      </c>
      <c r="C18" s="3">
        <f>C2*4/10000</f>
        <v>0</v>
      </c>
      <c r="D18" s="3">
        <f>D2*4/10000</f>
        <v>4.0000000000000001E-3</v>
      </c>
      <c r="E18" s="3">
        <f>E2*4/10000</f>
        <v>4.6800000000000001E-2</v>
      </c>
      <c r="F18" s="3">
        <f>F2*4/10000</f>
        <v>6.4000000000000003E-3</v>
      </c>
      <c r="G18" s="3">
        <f t="shared" ref="G18:K18" si="1">G2*4/10000</f>
        <v>6.1199999999999997E-2</v>
      </c>
      <c r="H18" s="3">
        <f t="shared" si="1"/>
        <v>1.4E-2</v>
      </c>
      <c r="I18" s="3">
        <f t="shared" si="1"/>
        <v>0.13400000000000001</v>
      </c>
      <c r="J18" s="3">
        <f t="shared" si="1"/>
        <v>3.32E-2</v>
      </c>
      <c r="K18" s="3">
        <f t="shared" si="1"/>
        <v>8.0000000000000004E-4</v>
      </c>
    </row>
    <row r="19" spans="1:13" x14ac:dyDescent="0.2">
      <c r="A19" s="2" t="s">
        <v>16</v>
      </c>
      <c r="B19" s="3">
        <f t="shared" ref="B19:B30" si="2">B3/10000</f>
        <v>2.1700000000000001E-2</v>
      </c>
      <c r="C19" s="3">
        <f t="shared" ref="C19:K30" si="3">C3*4/10000</f>
        <v>4.4000000000000003E-3</v>
      </c>
      <c r="D19" s="3">
        <f t="shared" si="3"/>
        <v>8.0000000000000002E-3</v>
      </c>
      <c r="E19" s="3">
        <f t="shared" si="3"/>
        <v>2.0400000000000001E-2</v>
      </c>
      <c r="F19" s="3">
        <f t="shared" si="3"/>
        <v>1.04E-2</v>
      </c>
      <c r="G19" s="3">
        <f t="shared" si="3"/>
        <v>1.0800000000000001E-2</v>
      </c>
      <c r="H19" s="3">
        <f t="shared" si="3"/>
        <v>1.04E-2</v>
      </c>
      <c r="I19" s="3">
        <f t="shared" si="3"/>
        <v>4.6800000000000001E-2</v>
      </c>
      <c r="J19" s="3">
        <f t="shared" si="3"/>
        <v>6.7999999999999996E-3</v>
      </c>
      <c r="K19" s="3">
        <f t="shared" si="3"/>
        <v>2.8E-3</v>
      </c>
    </row>
    <row r="20" spans="1:13" x14ac:dyDescent="0.2">
      <c r="A20" s="2" t="s">
        <v>17</v>
      </c>
      <c r="B20" s="3">
        <f t="shared" si="2"/>
        <v>9.0300000000000005E-2</v>
      </c>
      <c r="C20" s="3">
        <f t="shared" si="3"/>
        <v>2.3199999999999998E-2</v>
      </c>
      <c r="D20" s="3">
        <f t="shared" si="3"/>
        <v>4.36E-2</v>
      </c>
      <c r="E20" s="3">
        <f t="shared" si="3"/>
        <v>4.8399999999999999E-2</v>
      </c>
      <c r="F20" s="3">
        <f t="shared" si="3"/>
        <v>6.2399999999999997E-2</v>
      </c>
      <c r="G20" s="3">
        <f t="shared" si="3"/>
        <v>2.12E-2</v>
      </c>
      <c r="H20" s="3">
        <f t="shared" si="3"/>
        <v>2.92E-2</v>
      </c>
      <c r="I20" s="3">
        <f t="shared" si="3"/>
        <v>0.29759999999999998</v>
      </c>
      <c r="J20" s="3">
        <f t="shared" si="3"/>
        <v>2.8000000000000001E-2</v>
      </c>
      <c r="K20" s="3">
        <f t="shared" si="3"/>
        <v>1.4E-2</v>
      </c>
    </row>
    <row r="21" spans="1:13" x14ac:dyDescent="0.2">
      <c r="A21" s="2" t="s">
        <v>18</v>
      </c>
      <c r="B21" s="3">
        <f t="shared" si="2"/>
        <v>0.46600000000000003</v>
      </c>
      <c r="C21" s="3">
        <f t="shared" si="3"/>
        <v>0.49280000000000002</v>
      </c>
      <c r="D21" s="3">
        <f t="shared" si="3"/>
        <v>0.496</v>
      </c>
      <c r="E21" s="3">
        <f t="shared" si="3"/>
        <v>0.36840000000000001</v>
      </c>
      <c r="F21" s="3">
        <f t="shared" si="3"/>
        <v>0.53120000000000001</v>
      </c>
      <c r="G21" s="3">
        <f t="shared" si="3"/>
        <v>0.2</v>
      </c>
      <c r="H21" s="3">
        <f t="shared" si="3"/>
        <v>0.19320000000000001</v>
      </c>
      <c r="I21" s="3">
        <f t="shared" si="3"/>
        <v>3.0495999999999999</v>
      </c>
      <c r="J21" s="3">
        <f t="shared" si="3"/>
        <v>9.3600000000000003E-2</v>
      </c>
      <c r="K21" s="3">
        <f t="shared" si="3"/>
        <v>0.26319999999999999</v>
      </c>
    </row>
    <row r="22" spans="1:13" x14ac:dyDescent="0.2">
      <c r="A22" s="2" t="s">
        <v>24</v>
      </c>
      <c r="B22" s="3">
        <f t="shared" si="2"/>
        <v>2.5240999999999998</v>
      </c>
      <c r="C22" s="3">
        <f t="shared" si="3"/>
        <v>4.6188000000000002</v>
      </c>
      <c r="D22" s="3">
        <f t="shared" si="3"/>
        <v>2.9363999999999999</v>
      </c>
      <c r="E22" s="3">
        <f t="shared" si="3"/>
        <v>2.0956000000000001</v>
      </c>
      <c r="F22" s="3">
        <f t="shared" si="3"/>
        <v>2.7664</v>
      </c>
      <c r="G22" s="3">
        <f t="shared" si="3"/>
        <v>1.6596</v>
      </c>
      <c r="H22" s="3">
        <f t="shared" si="3"/>
        <v>0.998</v>
      </c>
      <c r="I22" s="3">
        <f t="shared" si="3"/>
        <v>6.8760000000000003</v>
      </c>
      <c r="J22" s="3">
        <f t="shared" si="3"/>
        <v>0.53120000000000001</v>
      </c>
      <c r="K22" s="3">
        <f t="shared" si="3"/>
        <v>3.7155999999999998</v>
      </c>
    </row>
    <row r="23" spans="1:13" x14ac:dyDescent="0.2">
      <c r="A23" s="2" t="s">
        <v>25</v>
      </c>
      <c r="B23" s="3">
        <f t="shared" si="2"/>
        <v>5.7754000000000003</v>
      </c>
      <c r="C23" s="3">
        <f t="shared" si="3"/>
        <v>6.9555999999999996</v>
      </c>
      <c r="D23" s="3">
        <f t="shared" si="3"/>
        <v>4.6471999999999998</v>
      </c>
      <c r="E23" s="3">
        <f t="shared" si="3"/>
        <v>5.5</v>
      </c>
      <c r="F23" s="3">
        <f t="shared" si="3"/>
        <v>5.2675999999999998</v>
      </c>
      <c r="G23" s="3">
        <f t="shared" si="3"/>
        <v>4.6059999999999999</v>
      </c>
      <c r="H23" s="3">
        <f t="shared" si="3"/>
        <v>1.8504</v>
      </c>
      <c r="I23" s="3">
        <f t="shared" si="3"/>
        <v>7.4851999999999999</v>
      </c>
      <c r="J23" s="3">
        <f t="shared" si="3"/>
        <v>1.6648000000000001</v>
      </c>
      <c r="K23" s="3">
        <f t="shared" si="3"/>
        <v>11.9808</v>
      </c>
    </row>
    <row r="24" spans="1:13" x14ac:dyDescent="0.2">
      <c r="A24" s="2" t="s">
        <v>19</v>
      </c>
      <c r="B24" s="3">
        <f t="shared" si="2"/>
        <v>11.7362</v>
      </c>
      <c r="C24" s="3">
        <f t="shared" si="3"/>
        <v>4.6288</v>
      </c>
      <c r="D24" s="3">
        <f t="shared" si="3"/>
        <v>7.1420000000000003</v>
      </c>
      <c r="E24" s="3">
        <f t="shared" si="3"/>
        <v>12.318</v>
      </c>
      <c r="F24" s="3">
        <f t="shared" si="3"/>
        <v>12.2156</v>
      </c>
      <c r="G24" s="3">
        <f t="shared" si="3"/>
        <v>13.02</v>
      </c>
      <c r="H24" s="3">
        <f t="shared" si="3"/>
        <v>7.6036000000000001</v>
      </c>
      <c r="I24" s="3">
        <f t="shared" si="3"/>
        <v>7.9580000000000002</v>
      </c>
      <c r="J24" s="3">
        <f t="shared" si="3"/>
        <v>11.09</v>
      </c>
      <c r="K24" s="3">
        <f t="shared" si="3"/>
        <v>9.0079999999999991</v>
      </c>
    </row>
    <row r="25" spans="1:13" x14ac:dyDescent="0.2">
      <c r="A25" s="2" t="s">
        <v>26</v>
      </c>
      <c r="B25" s="3">
        <f t="shared" si="2"/>
        <v>4.0967000000000002</v>
      </c>
      <c r="C25" s="3">
        <f t="shared" si="3"/>
        <v>4.0552000000000001</v>
      </c>
      <c r="D25" s="3">
        <f t="shared" si="3"/>
        <v>6.1336000000000004</v>
      </c>
      <c r="E25" s="3">
        <f t="shared" si="3"/>
        <v>4.5688000000000004</v>
      </c>
      <c r="F25" s="3">
        <f t="shared" si="3"/>
        <v>4.6516000000000002</v>
      </c>
      <c r="G25" s="3">
        <f t="shared" si="3"/>
        <v>5.2439999999999998</v>
      </c>
      <c r="H25" s="3">
        <f t="shared" si="3"/>
        <v>10.435600000000001</v>
      </c>
      <c r="I25" s="3">
        <f t="shared" si="3"/>
        <v>1.4088000000000001</v>
      </c>
      <c r="J25" s="3">
        <f t="shared" si="3"/>
        <v>10.022</v>
      </c>
      <c r="K25" s="3">
        <f t="shared" si="3"/>
        <v>1.9056</v>
      </c>
    </row>
    <row r="26" spans="1:13" x14ac:dyDescent="0.2">
      <c r="A26" s="2" t="s">
        <v>27</v>
      </c>
      <c r="B26" s="3">
        <f t="shared" si="2"/>
        <v>0.8347</v>
      </c>
      <c r="C26" s="3">
        <f t="shared" si="3"/>
        <v>4.4984000000000002</v>
      </c>
      <c r="D26" s="3">
        <f t="shared" si="3"/>
        <v>4.8872</v>
      </c>
      <c r="E26" s="3">
        <f t="shared" si="3"/>
        <v>2.2271999999999998</v>
      </c>
      <c r="F26" s="3">
        <f t="shared" si="3"/>
        <v>1.7827999999999999</v>
      </c>
      <c r="G26" s="3">
        <f t="shared" si="3"/>
        <v>2.2764000000000002</v>
      </c>
      <c r="H26" s="3">
        <f t="shared" si="3"/>
        <v>5.28</v>
      </c>
      <c r="I26" s="3">
        <f t="shared" si="3"/>
        <v>0.2072</v>
      </c>
      <c r="J26" s="3">
        <f t="shared" si="3"/>
        <v>3.6736</v>
      </c>
      <c r="K26" s="3">
        <f t="shared" si="3"/>
        <v>0.58799999999999997</v>
      </c>
    </row>
    <row r="27" spans="1:13" x14ac:dyDescent="0.2">
      <c r="A27" s="2" t="s">
        <v>20</v>
      </c>
      <c r="B27" s="3">
        <f t="shared" si="2"/>
        <v>0.20960000000000001</v>
      </c>
      <c r="C27" s="3">
        <f t="shared" si="3"/>
        <v>1.7403999999999999</v>
      </c>
      <c r="D27" s="3">
        <f t="shared" si="3"/>
        <v>1.1164000000000001</v>
      </c>
      <c r="E27" s="3">
        <f t="shared" si="3"/>
        <v>0.28760000000000002</v>
      </c>
      <c r="F27" s="3">
        <f t="shared" si="3"/>
        <v>0.216</v>
      </c>
      <c r="G27" s="3">
        <f t="shared" si="3"/>
        <v>0.3876</v>
      </c>
      <c r="H27" s="3">
        <f t="shared" si="3"/>
        <v>0.97360000000000002</v>
      </c>
      <c r="I27" s="3">
        <f t="shared" si="3"/>
        <v>4.8800000000000003E-2</v>
      </c>
      <c r="J27" s="3">
        <f t="shared" si="3"/>
        <v>0.3392</v>
      </c>
      <c r="K27" s="3">
        <f t="shared" si="3"/>
        <v>7.1199999999999999E-2</v>
      </c>
    </row>
    <row r="28" spans="1:13" x14ac:dyDescent="0.2">
      <c r="A28" s="2" t="s">
        <v>21</v>
      </c>
      <c r="B28" s="3">
        <f t="shared" si="2"/>
        <v>5.3600000000000002E-2</v>
      </c>
      <c r="C28" s="3">
        <f t="shared" si="3"/>
        <v>0.31440000000000001</v>
      </c>
      <c r="D28" s="3">
        <f t="shared" si="3"/>
        <v>0.1072</v>
      </c>
      <c r="E28" s="3">
        <f t="shared" si="3"/>
        <v>0.03</v>
      </c>
      <c r="F28" s="3">
        <f t="shared" si="3"/>
        <v>2.64E-2</v>
      </c>
      <c r="G28" s="3">
        <f t="shared" si="3"/>
        <v>4.7600000000000003E-2</v>
      </c>
      <c r="H28" s="3">
        <f t="shared" si="3"/>
        <v>7.8799999999999995E-2</v>
      </c>
      <c r="I28" s="3">
        <f t="shared" si="3"/>
        <v>1.12E-2</v>
      </c>
      <c r="J28" s="3">
        <f t="shared" si="3"/>
        <v>3.32E-2</v>
      </c>
      <c r="K28" s="3">
        <f t="shared" si="3"/>
        <v>5.1999999999999998E-3</v>
      </c>
    </row>
    <row r="29" spans="1:13" x14ac:dyDescent="0.2">
      <c r="A29" s="2" t="s">
        <v>22</v>
      </c>
      <c r="B29" s="3">
        <f t="shared" si="2"/>
        <v>2.2200000000000001E-2</v>
      </c>
      <c r="C29" s="3">
        <f t="shared" si="3"/>
        <v>0.1056</v>
      </c>
      <c r="D29" s="3">
        <f t="shared" si="3"/>
        <v>1.9599999999999999E-2</v>
      </c>
      <c r="E29" s="3">
        <f t="shared" si="3"/>
        <v>1.04E-2</v>
      </c>
      <c r="F29" s="3">
        <f t="shared" si="3"/>
        <v>9.5999999999999992E-3</v>
      </c>
      <c r="G29" s="3">
        <f t="shared" si="3"/>
        <v>1.6799999999999999E-2</v>
      </c>
      <c r="H29" s="3">
        <f t="shared" si="3"/>
        <v>2.24E-2</v>
      </c>
      <c r="I29" s="3">
        <f t="shared" si="3"/>
        <v>3.5999999999999999E-3</v>
      </c>
      <c r="J29" s="3">
        <f t="shared" si="3"/>
        <v>1.4E-2</v>
      </c>
      <c r="K29" s="3">
        <f t="shared" si="3"/>
        <v>3.5999999999999999E-3</v>
      </c>
    </row>
    <row r="30" spans="1:13" x14ac:dyDescent="0.2">
      <c r="A30" s="2" t="s">
        <v>28</v>
      </c>
      <c r="B30" s="3">
        <f t="shared" si="2"/>
        <v>5.5500000000000001E-2</v>
      </c>
      <c r="C30" s="3">
        <f t="shared" si="3"/>
        <v>0.1216</v>
      </c>
      <c r="D30" s="3">
        <f t="shared" si="3"/>
        <v>1.7999999999999999E-2</v>
      </c>
      <c r="E30" s="3">
        <f t="shared" si="3"/>
        <v>3.7600000000000001E-2</v>
      </c>
      <c r="F30" s="3">
        <f t="shared" si="3"/>
        <v>1.2800000000000001E-2</v>
      </c>
      <c r="G30" s="3">
        <f t="shared" si="3"/>
        <v>8.0000000000000002E-3</v>
      </c>
      <c r="H30" s="3">
        <f t="shared" si="3"/>
        <v>7.0000000000000007E-2</v>
      </c>
      <c r="I30" s="3">
        <f t="shared" si="3"/>
        <v>3.2000000000000001E-2</v>
      </c>
      <c r="J30" s="3">
        <f t="shared" si="3"/>
        <v>2.9600000000000001E-2</v>
      </c>
      <c r="K30" s="3">
        <f t="shared" si="3"/>
        <v>4.0000000000000002E-4</v>
      </c>
    </row>
    <row r="31" spans="1:13" x14ac:dyDescent="0.2">
      <c r="A31" s="24" t="s">
        <v>90</v>
      </c>
      <c r="B31" s="3">
        <f>zst_1011!H10</f>
        <v>-9.2124491198799993E-3</v>
      </c>
      <c r="C31" s="3">
        <f>zst_1112!H10</f>
        <v>2.8114126245499999E-2</v>
      </c>
      <c r="D31" s="3">
        <f>zst_1213!H10</f>
        <v>2.49687280948E-2</v>
      </c>
      <c r="E31" s="3">
        <f>zst_1314!H10</f>
        <v>-4.6254776050800002E-3</v>
      </c>
      <c r="F31" s="3">
        <f>zst_1415!H10</f>
        <v>-1.08071251799E-2</v>
      </c>
      <c r="G31" s="3">
        <f>zst_1516!H10</f>
        <v>2.36335812627E-3</v>
      </c>
      <c r="H31" s="3">
        <f>zst_1617!H10</f>
        <v>6.1712214755000001E-2</v>
      </c>
      <c r="I31" s="3">
        <f>zst_1718!H10</f>
        <v>-0.107991239153</v>
      </c>
      <c r="J31" s="3">
        <f>zst_1819!H10</f>
        <v>3.9056388445E-2</v>
      </c>
      <c r="K31" s="3">
        <f>zst_1920!H10</f>
        <v>-4.1872013908499997E-2</v>
      </c>
      <c r="L31" s="3">
        <f>AVERAGE(D31:K31)</f>
        <v>-4.6493958031762492E-3</v>
      </c>
      <c r="M31" s="23" t="s">
        <v>117</v>
      </c>
    </row>
    <row r="32" spans="1:13" x14ac:dyDescent="0.2">
      <c r="L32" s="3">
        <f>AVERAGE(D31:G31)</f>
        <v>2.9748708590225E-3</v>
      </c>
      <c r="M32" s="23" t="s">
        <v>118</v>
      </c>
    </row>
    <row r="33" spans="12:13" x14ac:dyDescent="0.2">
      <c r="L33" s="3">
        <f>AVERAGE(H31:K31)</f>
        <v>-1.2273662465375E-2</v>
      </c>
      <c r="M33" s="23" t="s">
        <v>119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Y30" sqref="Y30"/>
    </sheetView>
  </sheetViews>
  <sheetFormatPr defaultRowHeight="12.75" x14ac:dyDescent="0.2"/>
  <cols>
    <col min="1" max="2" width="13.28515625" style="7" customWidth="1"/>
    <col min="3" max="16384" width="9.140625" style="7"/>
  </cols>
  <sheetData>
    <row r="1" spans="1:13" x14ac:dyDescent="0.2">
      <c r="A1" s="8" t="s">
        <v>0</v>
      </c>
      <c r="B1" s="8" t="str">
        <f>'2010_2011'!$K1</f>
        <v>DEELG_3_1</v>
      </c>
      <c r="C1" s="8" t="str">
        <f>'2011_2012'!$K1</f>
        <v>DEELG_3_1</v>
      </c>
      <c r="D1" s="8" t="str">
        <f>'2012_2013'!$K1</f>
        <v>DEELG_3_1</v>
      </c>
      <c r="E1" s="8" t="str">
        <f>'2013_2014'!$K1</f>
        <v>DEELG_3_1</v>
      </c>
      <c r="F1" s="8" t="str">
        <f>'2014_2015'!$K1</f>
        <v>DEELG_3_1</v>
      </c>
      <c r="G1" s="8" t="str">
        <f>'2015_2016'!$K1</f>
        <v>DEELG_3_1</v>
      </c>
      <c r="H1" s="8" t="str">
        <f>'2016_2017'!$K1</f>
        <v>DEELG_3_1</v>
      </c>
      <c r="I1" s="8" t="str">
        <f>'2017_2018'!$K1</f>
        <v>DEELG_3_1</v>
      </c>
      <c r="J1" s="8" t="str">
        <f>'2018_2019'!$K1</f>
        <v>DEELG_3_1</v>
      </c>
      <c r="K1" s="8" t="str">
        <f>'2019_2020'!$K1</f>
        <v>DEELG_3_1</v>
      </c>
      <c r="L1" s="8"/>
      <c r="M1" s="8"/>
    </row>
    <row r="2" spans="1:13" x14ac:dyDescent="0.2">
      <c r="A2" s="2" t="s">
        <v>23</v>
      </c>
      <c r="B2" s="8">
        <f>'2010_2011'!$K2</f>
        <v>8</v>
      </c>
      <c r="C2" s="8">
        <f>'2011_2012'!$K2</f>
        <v>0</v>
      </c>
      <c r="D2" s="8">
        <f>'2012_2013'!$K2</f>
        <v>0</v>
      </c>
      <c r="E2" s="8">
        <f>'2013_2014'!$K2</f>
        <v>9</v>
      </c>
      <c r="F2" s="8">
        <f>'2014_2015'!$K2</f>
        <v>0</v>
      </c>
      <c r="G2" s="8">
        <f>'2015_2016'!$K2</f>
        <v>26</v>
      </c>
      <c r="H2" s="8">
        <f>'2016_2017'!$K2</f>
        <v>1</v>
      </c>
      <c r="I2" s="8">
        <f>'2017_2018'!$K2</f>
        <v>1</v>
      </c>
      <c r="J2" s="8">
        <f>'2018_2019'!$K2</f>
        <v>0</v>
      </c>
      <c r="K2" s="8">
        <f>'2019_2020'!$K2</f>
        <v>0</v>
      </c>
      <c r="L2" s="8"/>
      <c r="M2" s="8"/>
    </row>
    <row r="3" spans="1:13" x14ac:dyDescent="0.2">
      <c r="A3" s="2" t="s">
        <v>16</v>
      </c>
      <c r="B3" s="8">
        <f>'2010_2011'!$K3</f>
        <v>26</v>
      </c>
      <c r="C3" s="8">
        <f>'2011_2012'!$K3</f>
        <v>10</v>
      </c>
      <c r="D3" s="8">
        <f>'2012_2013'!$K3</f>
        <v>2</v>
      </c>
      <c r="E3" s="8">
        <f>'2013_2014'!$K3</f>
        <v>22</v>
      </c>
      <c r="F3" s="8">
        <f>'2014_2015'!$K3</f>
        <v>5</v>
      </c>
      <c r="G3" s="8">
        <f>'2015_2016'!$K3</f>
        <v>11</v>
      </c>
      <c r="H3" s="8">
        <f>'2016_2017'!$K3</f>
        <v>3</v>
      </c>
      <c r="I3" s="8">
        <f>'2017_2018'!$K3</f>
        <v>10</v>
      </c>
      <c r="J3" s="8">
        <f>'2018_2019'!$K3</f>
        <v>2</v>
      </c>
      <c r="K3" s="8">
        <f>'2019_2020'!$K3</f>
        <v>0</v>
      </c>
      <c r="L3" s="8"/>
      <c r="M3" s="8"/>
    </row>
    <row r="4" spans="1:13" x14ac:dyDescent="0.2">
      <c r="A4" s="2" t="s">
        <v>17</v>
      </c>
      <c r="B4" s="8">
        <f>'2010_2011'!$K4</f>
        <v>185</v>
      </c>
      <c r="C4" s="8">
        <f>'2011_2012'!$K4</f>
        <v>99</v>
      </c>
      <c r="D4" s="8">
        <f>'2012_2013'!$K4</f>
        <v>53</v>
      </c>
      <c r="E4" s="8">
        <f>'2013_2014'!$K4</f>
        <v>234</v>
      </c>
      <c r="F4" s="8">
        <f>'2014_2015'!$K4</f>
        <v>11</v>
      </c>
      <c r="G4" s="8">
        <f>'2015_2016'!$K4</f>
        <v>28</v>
      </c>
      <c r="H4" s="8">
        <f>'2016_2017'!$K4</f>
        <v>19</v>
      </c>
      <c r="I4" s="8">
        <f>'2017_2018'!$K4</f>
        <v>168</v>
      </c>
      <c r="J4" s="8">
        <f>'2018_2019'!$K4</f>
        <v>14</v>
      </c>
      <c r="K4" s="8">
        <f>'2019_2020'!$K4</f>
        <v>4</v>
      </c>
      <c r="L4" s="8"/>
      <c r="M4" s="8"/>
    </row>
    <row r="5" spans="1:13" x14ac:dyDescent="0.2">
      <c r="A5" s="2" t="s">
        <v>18</v>
      </c>
      <c r="B5" s="8">
        <f>'2010_2011'!$K5</f>
        <v>3116</v>
      </c>
      <c r="C5" s="8">
        <f>'2011_2012'!$K5</f>
        <v>1171</v>
      </c>
      <c r="D5" s="8">
        <f>'2012_2013'!$K5</f>
        <v>993</v>
      </c>
      <c r="E5" s="8">
        <f>'2013_2014'!$K5</f>
        <v>1725</v>
      </c>
      <c r="F5" s="8">
        <f>'2014_2015'!$K5</f>
        <v>310</v>
      </c>
      <c r="G5" s="8">
        <f>'2015_2016'!$K5</f>
        <v>247</v>
      </c>
      <c r="H5" s="8">
        <f>'2016_2017'!$K5</f>
        <v>196</v>
      </c>
      <c r="I5" s="8">
        <f>'2017_2018'!$K5</f>
        <v>2450</v>
      </c>
      <c r="J5" s="8">
        <f>'2018_2019'!$K5</f>
        <v>157</v>
      </c>
      <c r="K5" s="8">
        <f>'2019_2020'!$K5</f>
        <v>148</v>
      </c>
      <c r="L5" s="8"/>
      <c r="M5" s="8"/>
    </row>
    <row r="6" spans="1:13" x14ac:dyDescent="0.2">
      <c r="A6" s="2" t="s">
        <v>24</v>
      </c>
      <c r="B6" s="8">
        <f>'2010_2011'!$K6</f>
        <v>19469</v>
      </c>
      <c r="C6" s="8">
        <f>'2011_2012'!$K6</f>
        <v>9431</v>
      </c>
      <c r="D6" s="8">
        <f>'2012_2013'!$K6</f>
        <v>4912</v>
      </c>
      <c r="E6" s="8">
        <f>'2013_2014'!$K6</f>
        <v>4573</v>
      </c>
      <c r="F6" s="8">
        <f>'2014_2015'!$K6</f>
        <v>2791</v>
      </c>
      <c r="G6" s="8">
        <f>'2015_2016'!$K6</f>
        <v>2451</v>
      </c>
      <c r="H6" s="8">
        <f>'2016_2017'!$K6</f>
        <v>893</v>
      </c>
      <c r="I6" s="8">
        <f>'2017_2018'!$K6</f>
        <v>8527</v>
      </c>
      <c r="J6" s="8">
        <f>'2018_2019'!$K6</f>
        <v>1042</v>
      </c>
      <c r="K6" s="8">
        <f>'2019_2020'!$K6</f>
        <v>2173</v>
      </c>
      <c r="L6" s="8"/>
      <c r="M6" s="8"/>
    </row>
    <row r="7" spans="1:13" x14ac:dyDescent="0.2">
      <c r="A7" s="2" t="s">
        <v>25</v>
      </c>
      <c r="B7" s="8">
        <f>'2010_2011'!$K7</f>
        <v>33249</v>
      </c>
      <c r="C7" s="8">
        <f>'2011_2012'!$K7</f>
        <v>11865</v>
      </c>
      <c r="D7" s="8">
        <f>'2012_2013'!$K7</f>
        <v>8374</v>
      </c>
      <c r="E7" s="8">
        <f>'2013_2014'!$K7</f>
        <v>10459</v>
      </c>
      <c r="F7" s="8">
        <f>'2014_2015'!$K7</f>
        <v>8218</v>
      </c>
      <c r="G7" s="8">
        <f>'2015_2016'!$K7</f>
        <v>10543</v>
      </c>
      <c r="H7" s="8">
        <f>'2016_2017'!$K7</f>
        <v>1934</v>
      </c>
      <c r="I7" s="8">
        <f>'2017_2018'!$K7</f>
        <v>13544</v>
      </c>
      <c r="J7" s="8">
        <f>'2018_2019'!$K7</f>
        <v>3423</v>
      </c>
      <c r="K7" s="8">
        <f>'2019_2020'!$K7</f>
        <v>10970</v>
      </c>
      <c r="L7" s="8"/>
      <c r="M7" s="8"/>
    </row>
    <row r="8" spans="1:13" x14ac:dyDescent="0.2">
      <c r="A8" s="2" t="s">
        <v>19</v>
      </c>
      <c r="B8" s="8">
        <f>'2010_2011'!$K8</f>
        <v>55652</v>
      </c>
      <c r="C8" s="8">
        <f>'2011_2012'!$K8</f>
        <v>7534</v>
      </c>
      <c r="D8" s="8">
        <f>'2012_2013'!$K8</f>
        <v>12213</v>
      </c>
      <c r="E8" s="8">
        <f>'2013_2014'!$K8</f>
        <v>18349</v>
      </c>
      <c r="F8" s="8">
        <f>'2014_2015'!$K8</f>
        <v>22751</v>
      </c>
      <c r="G8" s="8">
        <f>'2015_2016'!$K8</f>
        <v>23139</v>
      </c>
      <c r="H8" s="8">
        <f>'2016_2017'!$K8</f>
        <v>9666</v>
      </c>
      <c r="I8" s="8">
        <f>'2017_2018'!$K8</f>
        <v>14605</v>
      </c>
      <c r="J8" s="8">
        <f>'2018_2019'!$K8</f>
        <v>16521</v>
      </c>
      <c r="K8" s="8">
        <f>'2019_2020'!$K8</f>
        <v>21073</v>
      </c>
      <c r="L8" s="8"/>
      <c r="M8" s="8"/>
    </row>
    <row r="9" spans="1:13" x14ac:dyDescent="0.2">
      <c r="A9" s="2" t="s">
        <v>26</v>
      </c>
      <c r="B9" s="8">
        <f>'2010_2011'!$K9</f>
        <v>33883</v>
      </c>
      <c r="C9" s="8">
        <f>'2011_2012'!$K9</f>
        <v>5759</v>
      </c>
      <c r="D9" s="8">
        <f>'2012_2013'!$K9</f>
        <v>9357</v>
      </c>
      <c r="E9" s="8">
        <f>'2013_2014'!$K9</f>
        <v>5594</v>
      </c>
      <c r="F9" s="8">
        <f>'2014_2015'!$K9</f>
        <v>7359</v>
      </c>
      <c r="G9" s="8">
        <f>'2015_2016'!$K9</f>
        <v>5265</v>
      </c>
      <c r="H9" s="8">
        <f>'2016_2017'!$K9</f>
        <v>21706</v>
      </c>
      <c r="I9" s="8">
        <f>'2017_2018'!$K9</f>
        <v>3591</v>
      </c>
      <c r="J9" s="8">
        <f>'2018_2019'!$K9</f>
        <v>15907</v>
      </c>
      <c r="K9" s="8">
        <f>'2019_2020'!$K9</f>
        <v>7000</v>
      </c>
      <c r="L9" s="8"/>
      <c r="M9" s="8"/>
    </row>
    <row r="10" spans="1:13" x14ac:dyDescent="0.2">
      <c r="A10" s="2" t="s">
        <v>27</v>
      </c>
      <c r="B10" s="8">
        <f>'2010_2011'!$K10</f>
        <v>11693</v>
      </c>
      <c r="C10" s="8">
        <f>'2011_2012'!$K10</f>
        <v>5698</v>
      </c>
      <c r="D10" s="8">
        <f>'2012_2013'!$K10</f>
        <v>6258</v>
      </c>
      <c r="E10" s="8">
        <f>'2013_2014'!$K10</f>
        <v>2198</v>
      </c>
      <c r="F10" s="8">
        <f>'2014_2015'!$K10</f>
        <v>1811</v>
      </c>
      <c r="G10" s="8">
        <f>'2015_2016'!$K10</f>
        <v>1537</v>
      </c>
      <c r="H10" s="8">
        <f>'2016_2017'!$K10</f>
        <v>8146</v>
      </c>
      <c r="I10" s="8">
        <f>'2017_2018'!$K10</f>
        <v>453</v>
      </c>
      <c r="J10" s="8">
        <f>'2018_2019'!$K10</f>
        <v>5875</v>
      </c>
      <c r="K10" s="8">
        <f>'2019_2020'!$K10</f>
        <v>1924</v>
      </c>
      <c r="L10" s="8"/>
      <c r="M10" s="8"/>
    </row>
    <row r="11" spans="1:13" x14ac:dyDescent="0.2">
      <c r="A11" s="2" t="s">
        <v>20</v>
      </c>
      <c r="B11" s="8">
        <f>'2010_2011'!$K11</f>
        <v>6239</v>
      </c>
      <c r="C11" s="8">
        <f>'2011_2012'!$K11</f>
        <v>1711</v>
      </c>
      <c r="D11" s="8">
        <f>'2012_2013'!$K11</f>
        <v>1199</v>
      </c>
      <c r="E11" s="8">
        <f>'2013_2014'!$K11</f>
        <v>240</v>
      </c>
      <c r="F11" s="8">
        <f>'2014_2015'!$K11</f>
        <v>154</v>
      </c>
      <c r="G11" s="8">
        <f>'2015_2016'!$K11</f>
        <v>165</v>
      </c>
      <c r="H11" s="8">
        <f>'2016_2017'!$K11</f>
        <v>754</v>
      </c>
      <c r="I11" s="8">
        <f>'2017_2018'!$K11</f>
        <v>60</v>
      </c>
      <c r="J11" s="8">
        <f>'2018_2019'!$K11</f>
        <v>472</v>
      </c>
      <c r="K11" s="8">
        <f>'2019_2020'!$K11</f>
        <v>131</v>
      </c>
      <c r="L11" s="8"/>
      <c r="M11" s="8"/>
    </row>
    <row r="12" spans="1:13" x14ac:dyDescent="0.2">
      <c r="A12" s="2" t="s">
        <v>21</v>
      </c>
      <c r="B12" s="8">
        <f>'2010_2011'!$K12</f>
        <v>1531</v>
      </c>
      <c r="C12" s="8">
        <f>'2011_2012'!$K12</f>
        <v>127</v>
      </c>
      <c r="D12" s="8">
        <f>'2012_2013'!$K12</f>
        <v>57</v>
      </c>
      <c r="E12" s="8">
        <f>'2013_2014'!$K12</f>
        <v>20</v>
      </c>
      <c r="F12" s="8">
        <f>'2014_2015'!$K12</f>
        <v>12</v>
      </c>
      <c r="G12" s="8">
        <f>'2015_2016'!$K12</f>
        <v>12</v>
      </c>
      <c r="H12" s="8">
        <f>'2016_2017'!$K12</f>
        <v>63</v>
      </c>
      <c r="I12" s="8">
        <f>'2017_2018'!$K12</f>
        <v>14</v>
      </c>
      <c r="J12" s="8">
        <f>'2018_2019'!$K12</f>
        <v>10</v>
      </c>
      <c r="K12" s="8">
        <f>'2019_2020'!$K12</f>
        <v>2</v>
      </c>
      <c r="L12" s="8"/>
      <c r="M12" s="8"/>
    </row>
    <row r="13" spans="1:13" x14ac:dyDescent="0.2">
      <c r="A13" s="2" t="s">
        <v>22</v>
      </c>
      <c r="B13" s="8">
        <f>'2010_2011'!$K13</f>
        <v>530</v>
      </c>
      <c r="C13" s="8">
        <f>'2011_2012'!$K13</f>
        <v>17</v>
      </c>
      <c r="D13" s="8">
        <f>'2012_2013'!$K13</f>
        <v>7</v>
      </c>
      <c r="E13" s="8">
        <f>'2013_2014'!$K13</f>
        <v>1</v>
      </c>
      <c r="F13" s="8">
        <f>'2014_2015'!$K13</f>
        <v>2</v>
      </c>
      <c r="G13" s="8">
        <f>'2015_2016'!$K13</f>
        <v>0</v>
      </c>
      <c r="H13" s="8">
        <f>'2016_2017'!$K13</f>
        <v>17</v>
      </c>
      <c r="I13" s="8">
        <f>'2017_2018'!$K13</f>
        <v>2</v>
      </c>
      <c r="J13" s="8">
        <f>'2018_2019'!$K13</f>
        <v>2</v>
      </c>
      <c r="K13" s="8">
        <f>'2019_2020'!$K13</f>
        <v>0</v>
      </c>
      <c r="L13" s="8"/>
      <c r="M13" s="8"/>
    </row>
    <row r="14" spans="1:13" x14ac:dyDescent="0.2">
      <c r="A14" s="2" t="s">
        <v>28</v>
      </c>
      <c r="B14" s="8">
        <f>'2010_2011'!$K14</f>
        <v>1905</v>
      </c>
      <c r="C14" s="8">
        <f>'2011_2012'!$K14</f>
        <v>3</v>
      </c>
      <c r="D14" s="8">
        <f>'2012_2013'!$K14</f>
        <v>0</v>
      </c>
      <c r="E14" s="8">
        <f>'2013_2014'!$K14</f>
        <v>1</v>
      </c>
      <c r="F14" s="8">
        <f>'2014_2015'!$K14</f>
        <v>1</v>
      </c>
      <c r="G14" s="8">
        <f>'2015_2016'!$K14</f>
        <v>1</v>
      </c>
      <c r="H14" s="8">
        <f>'2016_2017'!$K14</f>
        <v>27</v>
      </c>
      <c r="I14" s="8">
        <f>'2017_2018'!$K14</f>
        <v>0</v>
      </c>
      <c r="J14" s="8">
        <f>'2018_2019'!$K14</f>
        <v>0</v>
      </c>
      <c r="K14" s="8">
        <f>'2019_2020'!$K14</f>
        <v>0</v>
      </c>
      <c r="L14" s="8"/>
      <c r="M14" s="8"/>
    </row>
    <row r="15" spans="1:13" x14ac:dyDescent="0.2">
      <c r="A15" s="8" t="s">
        <v>57</v>
      </c>
      <c r="B15" s="8">
        <f>SUM(B2:B14)</f>
        <v>167486</v>
      </c>
      <c r="C15" s="8">
        <f>SUM(C2:C14)</f>
        <v>43425</v>
      </c>
      <c r="D15" s="8">
        <f t="shared" ref="D15:K15" si="0">SUM(D2:D14)</f>
        <v>43425</v>
      </c>
      <c r="E15" s="8">
        <f t="shared" si="0"/>
        <v>43425</v>
      </c>
      <c r="F15" s="8">
        <f t="shared" si="0"/>
        <v>43425</v>
      </c>
      <c r="G15" s="8">
        <f t="shared" si="0"/>
        <v>43425</v>
      </c>
      <c r="H15" s="8">
        <f t="shared" si="0"/>
        <v>43425</v>
      </c>
      <c r="I15" s="8">
        <f t="shared" si="0"/>
        <v>43425</v>
      </c>
      <c r="J15" s="8">
        <f t="shared" si="0"/>
        <v>43425</v>
      </c>
      <c r="K15" s="8">
        <f t="shared" si="0"/>
        <v>43425</v>
      </c>
    </row>
    <row r="16" spans="1:13" x14ac:dyDescent="0.2">
      <c r="A16" s="8" t="s">
        <v>65</v>
      </c>
      <c r="B16" s="8"/>
      <c r="C16" s="7" t="s">
        <v>60</v>
      </c>
    </row>
    <row r="17" spans="1:13" x14ac:dyDescent="0.2">
      <c r="B17" s="7" t="s">
        <v>87</v>
      </c>
      <c r="C17" s="7" t="s">
        <v>43</v>
      </c>
      <c r="D17" s="7" t="s">
        <v>44</v>
      </c>
      <c r="E17" s="7" t="s">
        <v>45</v>
      </c>
      <c r="F17" s="7" t="s">
        <v>46</v>
      </c>
      <c r="G17" s="7" t="s">
        <v>47</v>
      </c>
      <c r="H17" s="7" t="s">
        <v>48</v>
      </c>
      <c r="I17" s="7" t="s">
        <v>49</v>
      </c>
      <c r="J17" s="7" t="s">
        <v>50</v>
      </c>
      <c r="K17" s="7" t="s">
        <v>51</v>
      </c>
    </row>
    <row r="18" spans="1:13" x14ac:dyDescent="0.2">
      <c r="A18" s="2" t="s">
        <v>23</v>
      </c>
      <c r="B18" s="3">
        <f>B2/10000</f>
        <v>8.0000000000000004E-4</v>
      </c>
      <c r="C18" s="3">
        <f>C2*4/10000</f>
        <v>0</v>
      </c>
      <c r="D18" s="3">
        <f>D2*4/10000</f>
        <v>0</v>
      </c>
      <c r="E18" s="3">
        <f>E2*4/10000</f>
        <v>3.5999999999999999E-3</v>
      </c>
      <c r="F18" s="3">
        <f>F2*4/10000</f>
        <v>0</v>
      </c>
      <c r="G18" s="3">
        <f t="shared" ref="G18:K18" si="1">G2*4/10000</f>
        <v>1.04E-2</v>
      </c>
      <c r="H18" s="3">
        <f t="shared" si="1"/>
        <v>4.0000000000000002E-4</v>
      </c>
      <c r="I18" s="3">
        <f t="shared" si="1"/>
        <v>4.0000000000000002E-4</v>
      </c>
      <c r="J18" s="3">
        <f t="shared" si="1"/>
        <v>0</v>
      </c>
      <c r="K18" s="3">
        <f t="shared" si="1"/>
        <v>0</v>
      </c>
    </row>
    <row r="19" spans="1:13" x14ac:dyDescent="0.2">
      <c r="A19" s="2" t="s">
        <v>16</v>
      </c>
      <c r="B19" s="3">
        <f t="shared" ref="B19:B30" si="2">B3/10000</f>
        <v>2.5999999999999999E-3</v>
      </c>
      <c r="C19" s="3">
        <f t="shared" ref="C19:K30" si="3">C3*4/10000</f>
        <v>4.0000000000000001E-3</v>
      </c>
      <c r="D19" s="3">
        <f t="shared" si="3"/>
        <v>8.0000000000000004E-4</v>
      </c>
      <c r="E19" s="3">
        <f t="shared" si="3"/>
        <v>8.8000000000000005E-3</v>
      </c>
      <c r="F19" s="3">
        <f t="shared" si="3"/>
        <v>2E-3</v>
      </c>
      <c r="G19" s="3">
        <f t="shared" si="3"/>
        <v>4.4000000000000003E-3</v>
      </c>
      <c r="H19" s="3">
        <f t="shared" si="3"/>
        <v>1.1999999999999999E-3</v>
      </c>
      <c r="I19" s="3">
        <f t="shared" si="3"/>
        <v>4.0000000000000001E-3</v>
      </c>
      <c r="J19" s="3">
        <f t="shared" si="3"/>
        <v>8.0000000000000004E-4</v>
      </c>
      <c r="K19" s="3">
        <f t="shared" si="3"/>
        <v>0</v>
      </c>
    </row>
    <row r="20" spans="1:13" x14ac:dyDescent="0.2">
      <c r="A20" s="2" t="s">
        <v>17</v>
      </c>
      <c r="B20" s="3">
        <f t="shared" si="2"/>
        <v>1.8499999999999999E-2</v>
      </c>
      <c r="C20" s="3">
        <f t="shared" si="3"/>
        <v>3.9600000000000003E-2</v>
      </c>
      <c r="D20" s="3">
        <f t="shared" si="3"/>
        <v>2.12E-2</v>
      </c>
      <c r="E20" s="3">
        <f t="shared" si="3"/>
        <v>9.3600000000000003E-2</v>
      </c>
      <c r="F20" s="3">
        <f t="shared" si="3"/>
        <v>4.4000000000000003E-3</v>
      </c>
      <c r="G20" s="3">
        <f t="shared" si="3"/>
        <v>1.12E-2</v>
      </c>
      <c r="H20" s="3">
        <f t="shared" si="3"/>
        <v>7.6E-3</v>
      </c>
      <c r="I20" s="3">
        <f t="shared" si="3"/>
        <v>6.7199999999999996E-2</v>
      </c>
      <c r="J20" s="3">
        <f t="shared" si="3"/>
        <v>5.5999999999999999E-3</v>
      </c>
      <c r="K20" s="3">
        <f t="shared" si="3"/>
        <v>1.6000000000000001E-3</v>
      </c>
    </row>
    <row r="21" spans="1:13" x14ac:dyDescent="0.2">
      <c r="A21" s="2" t="s">
        <v>18</v>
      </c>
      <c r="B21" s="3">
        <f t="shared" si="2"/>
        <v>0.31159999999999999</v>
      </c>
      <c r="C21" s="3">
        <f t="shared" si="3"/>
        <v>0.46839999999999998</v>
      </c>
      <c r="D21" s="3">
        <f t="shared" si="3"/>
        <v>0.3972</v>
      </c>
      <c r="E21" s="3">
        <f t="shared" si="3"/>
        <v>0.69</v>
      </c>
      <c r="F21" s="3">
        <f t="shared" si="3"/>
        <v>0.124</v>
      </c>
      <c r="G21" s="3">
        <f t="shared" si="3"/>
        <v>9.8799999999999999E-2</v>
      </c>
      <c r="H21" s="3">
        <f t="shared" si="3"/>
        <v>7.8399999999999997E-2</v>
      </c>
      <c r="I21" s="3">
        <f t="shared" si="3"/>
        <v>0.98</v>
      </c>
      <c r="J21" s="3">
        <f t="shared" si="3"/>
        <v>6.2799999999999995E-2</v>
      </c>
      <c r="K21" s="3">
        <f t="shared" si="3"/>
        <v>5.9200000000000003E-2</v>
      </c>
    </row>
    <row r="22" spans="1:13" x14ac:dyDescent="0.2">
      <c r="A22" s="2" t="s">
        <v>24</v>
      </c>
      <c r="B22" s="3">
        <f t="shared" si="2"/>
        <v>1.9469000000000001</v>
      </c>
      <c r="C22" s="3">
        <f t="shared" si="3"/>
        <v>3.7724000000000002</v>
      </c>
      <c r="D22" s="3">
        <f t="shared" si="3"/>
        <v>1.9648000000000001</v>
      </c>
      <c r="E22" s="3">
        <f t="shared" si="3"/>
        <v>1.8291999999999999</v>
      </c>
      <c r="F22" s="3">
        <f t="shared" si="3"/>
        <v>1.1164000000000001</v>
      </c>
      <c r="G22" s="3">
        <f t="shared" si="3"/>
        <v>0.98040000000000005</v>
      </c>
      <c r="H22" s="3">
        <f t="shared" si="3"/>
        <v>0.35720000000000002</v>
      </c>
      <c r="I22" s="3">
        <f t="shared" si="3"/>
        <v>3.4108000000000001</v>
      </c>
      <c r="J22" s="3">
        <f t="shared" si="3"/>
        <v>0.4168</v>
      </c>
      <c r="K22" s="3">
        <f t="shared" si="3"/>
        <v>0.86919999999999997</v>
      </c>
    </row>
    <row r="23" spans="1:13" x14ac:dyDescent="0.2">
      <c r="A23" s="2" t="s">
        <v>25</v>
      </c>
      <c r="B23" s="3">
        <f t="shared" si="2"/>
        <v>3.3249</v>
      </c>
      <c r="C23" s="3">
        <f t="shared" si="3"/>
        <v>4.7460000000000004</v>
      </c>
      <c r="D23" s="3">
        <f t="shared" si="3"/>
        <v>3.3496000000000001</v>
      </c>
      <c r="E23" s="3">
        <f t="shared" si="3"/>
        <v>4.1836000000000002</v>
      </c>
      <c r="F23" s="3">
        <f t="shared" si="3"/>
        <v>3.2871999999999999</v>
      </c>
      <c r="G23" s="3">
        <f t="shared" si="3"/>
        <v>4.2172000000000001</v>
      </c>
      <c r="H23" s="3">
        <f t="shared" si="3"/>
        <v>0.77359999999999995</v>
      </c>
      <c r="I23" s="3">
        <f t="shared" si="3"/>
        <v>5.4176000000000002</v>
      </c>
      <c r="J23" s="3">
        <f t="shared" si="3"/>
        <v>1.3692</v>
      </c>
      <c r="K23" s="3">
        <f t="shared" si="3"/>
        <v>4.3879999999999999</v>
      </c>
    </row>
    <row r="24" spans="1:13" x14ac:dyDescent="0.2">
      <c r="A24" s="2" t="s">
        <v>19</v>
      </c>
      <c r="B24" s="3">
        <f t="shared" si="2"/>
        <v>5.5651999999999999</v>
      </c>
      <c r="C24" s="3">
        <f t="shared" si="3"/>
        <v>3.0135999999999998</v>
      </c>
      <c r="D24" s="3">
        <f t="shared" si="3"/>
        <v>4.8852000000000002</v>
      </c>
      <c r="E24" s="3">
        <f t="shared" si="3"/>
        <v>7.3395999999999999</v>
      </c>
      <c r="F24" s="3">
        <f t="shared" si="3"/>
        <v>9.1004000000000005</v>
      </c>
      <c r="G24" s="3">
        <f t="shared" si="3"/>
        <v>9.2555999999999994</v>
      </c>
      <c r="H24" s="3">
        <f t="shared" si="3"/>
        <v>3.8664000000000001</v>
      </c>
      <c r="I24" s="3">
        <f t="shared" si="3"/>
        <v>5.8419999999999996</v>
      </c>
      <c r="J24" s="3">
        <f t="shared" si="3"/>
        <v>6.6083999999999996</v>
      </c>
      <c r="K24" s="3">
        <f t="shared" si="3"/>
        <v>8.4291999999999998</v>
      </c>
    </row>
    <row r="25" spans="1:13" x14ac:dyDescent="0.2">
      <c r="A25" s="2" t="s">
        <v>26</v>
      </c>
      <c r="B25" s="3">
        <f t="shared" si="2"/>
        <v>3.3883000000000001</v>
      </c>
      <c r="C25" s="3">
        <f t="shared" si="3"/>
        <v>2.3035999999999999</v>
      </c>
      <c r="D25" s="3">
        <f t="shared" si="3"/>
        <v>3.7427999999999999</v>
      </c>
      <c r="E25" s="3">
        <f t="shared" si="3"/>
        <v>2.2376</v>
      </c>
      <c r="F25" s="3">
        <f t="shared" si="3"/>
        <v>2.9436</v>
      </c>
      <c r="G25" s="3">
        <f t="shared" si="3"/>
        <v>2.1059999999999999</v>
      </c>
      <c r="H25" s="3">
        <f t="shared" si="3"/>
        <v>8.6823999999999995</v>
      </c>
      <c r="I25" s="3">
        <f t="shared" si="3"/>
        <v>1.4363999999999999</v>
      </c>
      <c r="J25" s="3">
        <f t="shared" si="3"/>
        <v>6.3628</v>
      </c>
      <c r="K25" s="3">
        <f t="shared" si="3"/>
        <v>2.8</v>
      </c>
    </row>
    <row r="26" spans="1:13" x14ac:dyDescent="0.2">
      <c r="A26" s="2" t="s">
        <v>27</v>
      </c>
      <c r="B26" s="3">
        <f t="shared" si="2"/>
        <v>1.1693</v>
      </c>
      <c r="C26" s="3">
        <f t="shared" si="3"/>
        <v>2.2791999999999999</v>
      </c>
      <c r="D26" s="3">
        <f t="shared" si="3"/>
        <v>2.5032000000000001</v>
      </c>
      <c r="E26" s="3">
        <f t="shared" si="3"/>
        <v>0.87919999999999998</v>
      </c>
      <c r="F26" s="3">
        <f t="shared" si="3"/>
        <v>0.72440000000000004</v>
      </c>
      <c r="G26" s="3">
        <f t="shared" si="3"/>
        <v>0.61480000000000001</v>
      </c>
      <c r="H26" s="3">
        <f t="shared" si="3"/>
        <v>3.2584</v>
      </c>
      <c r="I26" s="3">
        <f t="shared" si="3"/>
        <v>0.1812</v>
      </c>
      <c r="J26" s="3">
        <f t="shared" si="3"/>
        <v>2.35</v>
      </c>
      <c r="K26" s="3">
        <f t="shared" si="3"/>
        <v>0.76959999999999995</v>
      </c>
    </row>
    <row r="27" spans="1:13" x14ac:dyDescent="0.2">
      <c r="A27" s="2" t="s">
        <v>20</v>
      </c>
      <c r="B27" s="3">
        <f t="shared" si="2"/>
        <v>0.62390000000000001</v>
      </c>
      <c r="C27" s="3">
        <f t="shared" si="3"/>
        <v>0.68440000000000001</v>
      </c>
      <c r="D27" s="3">
        <f t="shared" si="3"/>
        <v>0.47960000000000003</v>
      </c>
      <c r="E27" s="3">
        <f t="shared" si="3"/>
        <v>9.6000000000000002E-2</v>
      </c>
      <c r="F27" s="3">
        <f t="shared" si="3"/>
        <v>6.1600000000000002E-2</v>
      </c>
      <c r="G27" s="3">
        <f t="shared" si="3"/>
        <v>6.6000000000000003E-2</v>
      </c>
      <c r="H27" s="3">
        <f t="shared" si="3"/>
        <v>0.30159999999999998</v>
      </c>
      <c r="I27" s="3">
        <f t="shared" si="3"/>
        <v>2.4E-2</v>
      </c>
      <c r="J27" s="3">
        <f t="shared" si="3"/>
        <v>0.1888</v>
      </c>
      <c r="K27" s="3">
        <f t="shared" si="3"/>
        <v>5.2400000000000002E-2</v>
      </c>
    </row>
    <row r="28" spans="1:13" x14ac:dyDescent="0.2">
      <c r="A28" s="2" t="s">
        <v>21</v>
      </c>
      <c r="B28" s="3">
        <f t="shared" si="2"/>
        <v>0.15310000000000001</v>
      </c>
      <c r="C28" s="3">
        <f t="shared" si="3"/>
        <v>5.0799999999999998E-2</v>
      </c>
      <c r="D28" s="3">
        <f t="shared" si="3"/>
        <v>2.2800000000000001E-2</v>
      </c>
      <c r="E28" s="3">
        <f t="shared" si="3"/>
        <v>8.0000000000000002E-3</v>
      </c>
      <c r="F28" s="3">
        <f t="shared" si="3"/>
        <v>4.7999999999999996E-3</v>
      </c>
      <c r="G28" s="3">
        <f t="shared" si="3"/>
        <v>4.7999999999999996E-3</v>
      </c>
      <c r="H28" s="3">
        <f t="shared" si="3"/>
        <v>2.52E-2</v>
      </c>
      <c r="I28" s="3">
        <f t="shared" si="3"/>
        <v>5.5999999999999999E-3</v>
      </c>
      <c r="J28" s="3">
        <f t="shared" si="3"/>
        <v>4.0000000000000001E-3</v>
      </c>
      <c r="K28" s="3">
        <f t="shared" si="3"/>
        <v>8.0000000000000004E-4</v>
      </c>
    </row>
    <row r="29" spans="1:13" x14ac:dyDescent="0.2">
      <c r="A29" s="2" t="s">
        <v>22</v>
      </c>
      <c r="B29" s="3">
        <f t="shared" si="2"/>
        <v>5.2999999999999999E-2</v>
      </c>
      <c r="C29" s="3">
        <f t="shared" si="3"/>
        <v>6.7999999999999996E-3</v>
      </c>
      <c r="D29" s="3">
        <f t="shared" si="3"/>
        <v>2.8E-3</v>
      </c>
      <c r="E29" s="3">
        <f t="shared" si="3"/>
        <v>4.0000000000000002E-4</v>
      </c>
      <c r="F29" s="3">
        <f t="shared" si="3"/>
        <v>8.0000000000000004E-4</v>
      </c>
      <c r="G29" s="3">
        <f t="shared" si="3"/>
        <v>0</v>
      </c>
      <c r="H29" s="3">
        <f t="shared" si="3"/>
        <v>6.7999999999999996E-3</v>
      </c>
      <c r="I29" s="3">
        <f t="shared" si="3"/>
        <v>8.0000000000000004E-4</v>
      </c>
      <c r="J29" s="3">
        <f t="shared" si="3"/>
        <v>8.0000000000000004E-4</v>
      </c>
      <c r="K29" s="3">
        <f t="shared" si="3"/>
        <v>0</v>
      </c>
    </row>
    <row r="30" spans="1:13" x14ac:dyDescent="0.2">
      <c r="A30" s="2" t="s">
        <v>28</v>
      </c>
      <c r="B30" s="3">
        <f t="shared" si="2"/>
        <v>0.1905</v>
      </c>
      <c r="C30" s="3">
        <f t="shared" si="3"/>
        <v>1.1999999999999999E-3</v>
      </c>
      <c r="D30" s="3">
        <f t="shared" si="3"/>
        <v>0</v>
      </c>
      <c r="E30" s="3">
        <f t="shared" si="3"/>
        <v>4.0000000000000002E-4</v>
      </c>
      <c r="F30" s="3">
        <f t="shared" si="3"/>
        <v>4.0000000000000002E-4</v>
      </c>
      <c r="G30" s="3">
        <f t="shared" si="3"/>
        <v>4.0000000000000002E-4</v>
      </c>
      <c r="H30" s="3">
        <f t="shared" si="3"/>
        <v>1.0800000000000001E-2</v>
      </c>
      <c r="I30" s="3">
        <f t="shared" si="3"/>
        <v>0</v>
      </c>
      <c r="J30" s="3">
        <f t="shared" si="3"/>
        <v>0</v>
      </c>
      <c r="K30" s="3">
        <f t="shared" si="3"/>
        <v>0</v>
      </c>
    </row>
    <row r="31" spans="1:13" x14ac:dyDescent="0.2">
      <c r="A31" s="24" t="s">
        <v>90</v>
      </c>
      <c r="B31" s="3">
        <f>zst_1011!H11</f>
        <v>3.5717134566499997E-2</v>
      </c>
      <c r="C31" s="3">
        <f>zst_1112!H11</f>
        <v>-1.65142420921E-2</v>
      </c>
      <c r="D31" s="3">
        <f>zst_1213!H11</f>
        <v>8.0681504967199998E-3</v>
      </c>
      <c r="E31" s="3">
        <f>zst_1314!H11</f>
        <v>-3.1743046645800001E-2</v>
      </c>
      <c r="F31" s="3">
        <f>zst_1415!H11</f>
        <v>-5.5069377330400002E-3</v>
      </c>
      <c r="G31" s="3">
        <f>zst_1516!H11</f>
        <v>-1.29144371935E-2</v>
      </c>
      <c r="H31" s="3">
        <f>zst_1617!H11</f>
        <v>5.9751805166600003E-2</v>
      </c>
      <c r="I31" s="3">
        <f>zst_1718!H11</f>
        <v>-6.5254261591099996E-2</v>
      </c>
      <c r="J31" s="3">
        <f>zst_1819!H11</f>
        <v>3.7729726691500001E-2</v>
      </c>
      <c r="K31" s="3">
        <f>zst_1920!H11</f>
        <v>-7.5061223689200001E-3</v>
      </c>
      <c r="L31" s="3">
        <f>AVERAGE(D31:K31)</f>
        <v>-2.171890397192499E-3</v>
      </c>
      <c r="M31" s="23" t="s">
        <v>117</v>
      </c>
    </row>
    <row r="32" spans="1:13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>
        <f>AVERAGE(D31:G31)</f>
        <v>-1.0524067768905E-2</v>
      </c>
      <c r="M32" s="23" t="s">
        <v>118</v>
      </c>
    </row>
    <row r="33" spans="12:13" x14ac:dyDescent="0.2">
      <c r="L33" s="3">
        <f>AVERAGE(H31:K31)</f>
        <v>6.1802869745200021E-3</v>
      </c>
      <c r="M33" s="23" t="s">
        <v>119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R32" sqref="R32"/>
    </sheetView>
  </sheetViews>
  <sheetFormatPr defaultRowHeight="12.75" x14ac:dyDescent="0.2"/>
  <cols>
    <col min="1" max="2" width="13.28515625" style="7" customWidth="1"/>
    <col min="3" max="16384" width="9.140625" style="7"/>
  </cols>
  <sheetData>
    <row r="1" spans="1:13" x14ac:dyDescent="0.2">
      <c r="A1" s="8" t="s">
        <v>0</v>
      </c>
      <c r="B1" s="8" t="str">
        <f>'2010_2011'!$L1</f>
        <v>DEELG_3_2</v>
      </c>
      <c r="C1" s="8" t="str">
        <f>'2011_2012'!$L1</f>
        <v>DEELG_3_2</v>
      </c>
      <c r="D1" s="8" t="str">
        <f>'2012_2013'!$L1</f>
        <v>DEELG_3_2</v>
      </c>
      <c r="E1" s="8" t="str">
        <f>'2013_2014'!$L1</f>
        <v>DEELG_3_2</v>
      </c>
      <c r="F1" s="8" t="str">
        <f>'2014_2015'!$L1</f>
        <v>DEELG_3_2</v>
      </c>
      <c r="G1" s="8" t="str">
        <f>'2015_2016'!$L1</f>
        <v>DEELG_3_2</v>
      </c>
      <c r="H1" s="8" t="str">
        <f>'2016_2017'!$L1</f>
        <v>DEELG_3_2</v>
      </c>
      <c r="I1" s="8" t="str">
        <f>'2017_2018'!$L1</f>
        <v>DEELG_3_2</v>
      </c>
      <c r="J1" s="8" t="str">
        <f>'2018_2019'!$L1</f>
        <v>DEELG_3_2</v>
      </c>
      <c r="K1" s="8" t="str">
        <f>'2019_2020'!$L1</f>
        <v>DEELG_3_2</v>
      </c>
      <c r="L1" s="8"/>
      <c r="M1" s="8"/>
    </row>
    <row r="2" spans="1:13" x14ac:dyDescent="0.2">
      <c r="A2" s="2" t="s">
        <v>23</v>
      </c>
      <c r="B2" s="8">
        <f>'2010_2011'!$L2</f>
        <v>4</v>
      </c>
      <c r="C2" s="8">
        <f>'2011_2012'!$L2</f>
        <v>6</v>
      </c>
      <c r="D2" s="8">
        <f>'2012_2013'!$L2</f>
        <v>3</v>
      </c>
      <c r="E2" s="8">
        <f>'2013_2014'!$L2</f>
        <v>5</v>
      </c>
      <c r="F2" s="8">
        <f>'2014_2015'!$L2</f>
        <v>0</v>
      </c>
      <c r="G2" s="8">
        <f>'2015_2016'!$L2</f>
        <v>0</v>
      </c>
      <c r="H2" s="8">
        <f>'2016_2017'!$L2</f>
        <v>3</v>
      </c>
      <c r="I2" s="8">
        <f>'2017_2018'!$L2</f>
        <v>5</v>
      </c>
      <c r="J2" s="8">
        <f>'2018_2019'!$L2</f>
        <v>0</v>
      </c>
      <c r="K2" s="8">
        <f>'2019_2020'!$L2</f>
        <v>4</v>
      </c>
      <c r="L2" s="8"/>
      <c r="M2" s="8"/>
    </row>
    <row r="3" spans="1:13" x14ac:dyDescent="0.2">
      <c r="A3" s="2" t="s">
        <v>16</v>
      </c>
      <c r="B3" s="8">
        <f>'2010_2011'!$L3</f>
        <v>8</v>
      </c>
      <c r="C3" s="8">
        <f>'2011_2012'!$L3</f>
        <v>16</v>
      </c>
      <c r="D3" s="8">
        <f>'2012_2013'!$L3</f>
        <v>8</v>
      </c>
      <c r="E3" s="8">
        <f>'2013_2014'!$L3</f>
        <v>45</v>
      </c>
      <c r="F3" s="8">
        <f>'2014_2015'!$L3</f>
        <v>1</v>
      </c>
      <c r="G3" s="8">
        <f>'2015_2016'!$L3</f>
        <v>1</v>
      </c>
      <c r="H3" s="8">
        <f>'2016_2017'!$L3</f>
        <v>5</v>
      </c>
      <c r="I3" s="8">
        <f>'2017_2018'!$L3</f>
        <v>17</v>
      </c>
      <c r="J3" s="8">
        <f>'2018_2019'!$L3</f>
        <v>0</v>
      </c>
      <c r="K3" s="8">
        <f>'2019_2020'!$L3</f>
        <v>3</v>
      </c>
      <c r="L3" s="8"/>
      <c r="M3" s="8"/>
    </row>
    <row r="4" spans="1:13" x14ac:dyDescent="0.2">
      <c r="A4" s="2" t="s">
        <v>17</v>
      </c>
      <c r="B4" s="8">
        <f>'2010_2011'!$L4</f>
        <v>115</v>
      </c>
      <c r="C4" s="8">
        <f>'2011_2012'!$L4</f>
        <v>131</v>
      </c>
      <c r="D4" s="8">
        <f>'2012_2013'!$L4</f>
        <v>55</v>
      </c>
      <c r="E4" s="8">
        <f>'2013_2014'!$L4</f>
        <v>340</v>
      </c>
      <c r="F4" s="8">
        <f>'2014_2015'!$L4</f>
        <v>33</v>
      </c>
      <c r="G4" s="8">
        <f>'2015_2016'!$L4</f>
        <v>4</v>
      </c>
      <c r="H4" s="8">
        <f>'2016_2017'!$L4</f>
        <v>7</v>
      </c>
      <c r="I4" s="8">
        <f>'2017_2018'!$L4</f>
        <v>121</v>
      </c>
      <c r="J4" s="8">
        <f>'2018_2019'!$L4</f>
        <v>2</v>
      </c>
      <c r="K4" s="8">
        <f>'2019_2020'!$L4</f>
        <v>12</v>
      </c>
      <c r="L4" s="8"/>
      <c r="M4" s="8"/>
    </row>
    <row r="5" spans="1:13" x14ac:dyDescent="0.2">
      <c r="A5" s="2" t="s">
        <v>18</v>
      </c>
      <c r="B5" s="8">
        <f>'2010_2011'!$L5</f>
        <v>2962</v>
      </c>
      <c r="C5" s="8">
        <f>'2011_2012'!$L5</f>
        <v>995</v>
      </c>
      <c r="D5" s="8">
        <f>'2012_2013'!$L5</f>
        <v>909</v>
      </c>
      <c r="E5" s="8">
        <f>'2013_2014'!$L5</f>
        <v>2771</v>
      </c>
      <c r="F5" s="8">
        <f>'2014_2015'!$L5</f>
        <v>273</v>
      </c>
      <c r="G5" s="8">
        <f>'2015_2016'!$L5</f>
        <v>119</v>
      </c>
      <c r="H5" s="8">
        <f>'2016_2017'!$L5</f>
        <v>148</v>
      </c>
      <c r="I5" s="8">
        <f>'2017_2018'!$L5</f>
        <v>1439</v>
      </c>
      <c r="J5" s="8">
        <f>'2018_2019'!$L5</f>
        <v>27</v>
      </c>
      <c r="K5" s="8">
        <f>'2019_2020'!$L5</f>
        <v>135</v>
      </c>
      <c r="L5" s="8"/>
      <c r="M5" s="8"/>
    </row>
    <row r="6" spans="1:13" x14ac:dyDescent="0.2">
      <c r="A6" s="2" t="s">
        <v>24</v>
      </c>
      <c r="B6" s="8">
        <f>'2010_2011'!$L6</f>
        <v>19124</v>
      </c>
      <c r="C6" s="8">
        <f>'2011_2012'!$L6</f>
        <v>10279</v>
      </c>
      <c r="D6" s="8">
        <f>'2012_2013'!$L6</f>
        <v>5676</v>
      </c>
      <c r="E6" s="8">
        <f>'2013_2014'!$L6</f>
        <v>6876</v>
      </c>
      <c r="F6" s="8">
        <f>'2014_2015'!$L6</f>
        <v>3027</v>
      </c>
      <c r="G6" s="8">
        <f>'2015_2016'!$L6</f>
        <v>1723</v>
      </c>
      <c r="H6" s="8">
        <f>'2016_2017'!$L6</f>
        <v>708</v>
      </c>
      <c r="I6" s="8">
        <f>'2017_2018'!$L6</f>
        <v>5928</v>
      </c>
      <c r="J6" s="8">
        <f>'2018_2019'!$L6</f>
        <v>654</v>
      </c>
      <c r="K6" s="8">
        <f>'2019_2020'!$L6</f>
        <v>1888</v>
      </c>
      <c r="L6" s="8"/>
      <c r="M6" s="8"/>
    </row>
    <row r="7" spans="1:13" x14ac:dyDescent="0.2">
      <c r="A7" s="2" t="s">
        <v>25</v>
      </c>
      <c r="B7" s="8">
        <f>'2010_2011'!$L7</f>
        <v>36213</v>
      </c>
      <c r="C7" s="8">
        <f>'2011_2012'!$L7</f>
        <v>12686</v>
      </c>
      <c r="D7" s="8">
        <f>'2012_2013'!$L7</f>
        <v>10172</v>
      </c>
      <c r="E7" s="8">
        <f>'2013_2014'!$L7</f>
        <v>11321</v>
      </c>
      <c r="F7" s="8">
        <f>'2014_2015'!$L7</f>
        <v>9414</v>
      </c>
      <c r="G7" s="8">
        <f>'2015_2016'!$L7</f>
        <v>11701</v>
      </c>
      <c r="H7" s="8">
        <f>'2016_2017'!$L7</f>
        <v>1573</v>
      </c>
      <c r="I7" s="8">
        <f>'2017_2018'!$L7</f>
        <v>17016</v>
      </c>
      <c r="J7" s="8">
        <f>'2018_2019'!$L7</f>
        <v>3601</v>
      </c>
      <c r="K7" s="8">
        <f>'2019_2020'!$L7</f>
        <v>14137</v>
      </c>
      <c r="L7" s="8"/>
      <c r="M7" s="8"/>
    </row>
    <row r="8" spans="1:13" x14ac:dyDescent="0.2">
      <c r="A8" s="2" t="s">
        <v>19</v>
      </c>
      <c r="B8" s="8">
        <f>'2010_2011'!$L8</f>
        <v>69959</v>
      </c>
      <c r="C8" s="8">
        <f>'2011_2012'!$L8</f>
        <v>8540</v>
      </c>
      <c r="D8" s="8">
        <f>'2012_2013'!$L8</f>
        <v>14434</v>
      </c>
      <c r="E8" s="8">
        <f>'2013_2014'!$L8</f>
        <v>19315</v>
      </c>
      <c r="F8" s="8">
        <f>'2014_2015'!$L8</f>
        <v>28864</v>
      </c>
      <c r="G8" s="8">
        <f>'2015_2016'!$L8</f>
        <v>29135</v>
      </c>
      <c r="H8" s="8">
        <f>'2016_2017'!$L8</f>
        <v>11676</v>
      </c>
      <c r="I8" s="8">
        <f>'2017_2018'!$L8</f>
        <v>20570</v>
      </c>
      <c r="J8" s="8">
        <f>'2018_2019'!$L8</f>
        <v>20167</v>
      </c>
      <c r="K8" s="8">
        <f>'2019_2020'!$L8</f>
        <v>26310</v>
      </c>
      <c r="L8" s="8"/>
      <c r="M8" s="8"/>
    </row>
    <row r="9" spans="1:13" x14ac:dyDescent="0.2">
      <c r="A9" s="2" t="s">
        <v>26</v>
      </c>
      <c r="B9" s="8">
        <f>'2010_2011'!$L9</f>
        <v>43948</v>
      </c>
      <c r="C9" s="8">
        <f>'2011_2012'!$L9</f>
        <v>6968</v>
      </c>
      <c r="D9" s="8">
        <f>'2012_2013'!$L9</f>
        <v>11116</v>
      </c>
      <c r="E9" s="8">
        <f>'2013_2014'!$L9</f>
        <v>7294</v>
      </c>
      <c r="F9" s="8">
        <f>'2014_2015'!$L9</f>
        <v>7844</v>
      </c>
      <c r="G9" s="8">
        <f>'2015_2016'!$L9</f>
        <v>6119</v>
      </c>
      <c r="H9" s="8">
        <f>'2016_2017'!$L9</f>
        <v>29481</v>
      </c>
      <c r="I9" s="8">
        <f>'2017_2018'!$L9</f>
        <v>5210</v>
      </c>
      <c r="J9" s="8">
        <f>'2018_2019'!$L9</f>
        <v>20850</v>
      </c>
      <c r="K9" s="8">
        <f>'2019_2020'!$L9</f>
        <v>6933</v>
      </c>
      <c r="L9" s="8"/>
      <c r="M9" s="8"/>
    </row>
    <row r="10" spans="1:13" x14ac:dyDescent="0.2">
      <c r="A10" s="2" t="s">
        <v>27</v>
      </c>
      <c r="B10" s="8">
        <f>'2010_2011'!$L10</f>
        <v>13906</v>
      </c>
      <c r="C10" s="8">
        <f>'2011_2012'!$L10</f>
        <v>7385</v>
      </c>
      <c r="D10" s="8">
        <f>'2012_2013'!$L10</f>
        <v>7195</v>
      </c>
      <c r="E10" s="8">
        <f>'2013_2014'!$L10</f>
        <v>2769</v>
      </c>
      <c r="F10" s="8">
        <f>'2014_2015'!$L10</f>
        <v>1379</v>
      </c>
      <c r="G10" s="8">
        <f>'2015_2016'!$L10</f>
        <v>1861</v>
      </c>
      <c r="H10" s="8">
        <f>'2016_2017'!$L10</f>
        <v>6849</v>
      </c>
      <c r="I10" s="8">
        <f>'2017_2018'!$L10</f>
        <v>583</v>
      </c>
      <c r="J10" s="8">
        <f>'2018_2019'!$L10</f>
        <v>5247</v>
      </c>
      <c r="K10" s="8">
        <f>'2019_2020'!$L10</f>
        <v>1434</v>
      </c>
      <c r="L10" s="8"/>
      <c r="M10" s="8"/>
    </row>
    <row r="11" spans="1:13" x14ac:dyDescent="0.2">
      <c r="A11" s="2" t="s">
        <v>20</v>
      </c>
      <c r="B11" s="8">
        <f>'2010_2011'!$L11</f>
        <v>9435</v>
      </c>
      <c r="C11" s="8">
        <f>'2011_2012'!$L11</f>
        <v>3409</v>
      </c>
      <c r="D11" s="8">
        <f>'2012_2013'!$L11</f>
        <v>1285</v>
      </c>
      <c r="E11" s="8">
        <f>'2013_2014'!$L11</f>
        <v>198</v>
      </c>
      <c r="F11" s="8">
        <f>'2014_2015'!$L11</f>
        <v>98</v>
      </c>
      <c r="G11" s="8">
        <f>'2015_2016'!$L11</f>
        <v>257</v>
      </c>
      <c r="H11" s="8">
        <f>'2016_2017'!$L11</f>
        <v>452</v>
      </c>
      <c r="I11" s="8">
        <f>'2017_2018'!$L11</f>
        <v>51</v>
      </c>
      <c r="J11" s="8">
        <f>'2018_2019'!$L11</f>
        <v>359</v>
      </c>
      <c r="K11" s="8">
        <f>'2019_2020'!$L11</f>
        <v>82</v>
      </c>
      <c r="L11" s="8"/>
      <c r="M11" s="8"/>
    </row>
    <row r="12" spans="1:13" x14ac:dyDescent="0.2">
      <c r="A12" s="2" t="s">
        <v>21</v>
      </c>
      <c r="B12" s="8">
        <f>'2010_2011'!$L12</f>
        <v>3011</v>
      </c>
      <c r="C12" s="8">
        <f>'2011_2012'!$L12</f>
        <v>444</v>
      </c>
      <c r="D12" s="8">
        <f>'2012_2013'!$L12</f>
        <v>72</v>
      </c>
      <c r="E12" s="8">
        <f>'2013_2014'!$L12</f>
        <v>9</v>
      </c>
      <c r="F12" s="8">
        <f>'2014_2015'!$L12</f>
        <v>9</v>
      </c>
      <c r="G12" s="8">
        <f>'2015_2016'!$L12</f>
        <v>17</v>
      </c>
      <c r="H12" s="8">
        <f>'2016_2017'!$L12</f>
        <v>29</v>
      </c>
      <c r="I12" s="8">
        <f>'2017_2018'!$L12</f>
        <v>4</v>
      </c>
      <c r="J12" s="8">
        <f>'2018_2019'!$L12</f>
        <v>23</v>
      </c>
      <c r="K12" s="8">
        <f>'2019_2020'!$L12</f>
        <v>4</v>
      </c>
      <c r="L12" s="8"/>
      <c r="M12" s="8"/>
    </row>
    <row r="13" spans="1:13" x14ac:dyDescent="0.2">
      <c r="A13" s="2" t="s">
        <v>22</v>
      </c>
      <c r="B13" s="8">
        <f>'2010_2011'!$L13</f>
        <v>541</v>
      </c>
      <c r="C13" s="8">
        <f>'2011_2012'!$L13</f>
        <v>56</v>
      </c>
      <c r="D13" s="8">
        <f>'2012_2013'!$L13</f>
        <v>15</v>
      </c>
      <c r="E13" s="8">
        <f>'2013_2014'!$L13</f>
        <v>1</v>
      </c>
      <c r="F13" s="8">
        <f>'2014_2015'!$L13</f>
        <v>1</v>
      </c>
      <c r="G13" s="8">
        <f>'2015_2016'!$L13</f>
        <v>4</v>
      </c>
      <c r="H13" s="8">
        <f>'2016_2017'!$L13</f>
        <v>11</v>
      </c>
      <c r="I13" s="8">
        <f>'2017_2018'!$L13</f>
        <v>0</v>
      </c>
      <c r="J13" s="8">
        <f>'2018_2019'!$L13</f>
        <v>7</v>
      </c>
      <c r="K13" s="8">
        <f>'2019_2020'!$L13</f>
        <v>2</v>
      </c>
      <c r="L13" s="8"/>
      <c r="M13" s="8"/>
    </row>
    <row r="14" spans="1:13" x14ac:dyDescent="0.2">
      <c r="A14" s="2" t="s">
        <v>28</v>
      </c>
      <c r="B14" s="8">
        <f>'2010_2011'!$L14</f>
        <v>225</v>
      </c>
      <c r="C14" s="8">
        <f>'2011_2012'!$L14</f>
        <v>29</v>
      </c>
      <c r="D14" s="8">
        <f>'2012_2013'!$L14</f>
        <v>4</v>
      </c>
      <c r="E14" s="8">
        <f>'2013_2014'!$L14</f>
        <v>0</v>
      </c>
      <c r="F14" s="8">
        <f>'2014_2015'!$L14</f>
        <v>1</v>
      </c>
      <c r="G14" s="8">
        <f>'2015_2016'!$L14</f>
        <v>3</v>
      </c>
      <c r="H14" s="8">
        <f>'2016_2017'!$L14</f>
        <v>2</v>
      </c>
      <c r="I14" s="8">
        <f>'2017_2018'!$L14</f>
        <v>0</v>
      </c>
      <c r="J14" s="8">
        <f>'2018_2019'!$L14</f>
        <v>7</v>
      </c>
      <c r="K14" s="8">
        <f>'2019_2020'!$L14</f>
        <v>0</v>
      </c>
      <c r="L14" s="8"/>
      <c r="M14" s="8"/>
    </row>
    <row r="15" spans="1:13" x14ac:dyDescent="0.2">
      <c r="A15" s="8" t="s">
        <v>57</v>
      </c>
      <c r="B15" s="8">
        <f>SUM(B2:B14)</f>
        <v>199451</v>
      </c>
      <c r="C15" s="8">
        <f>SUM(C2:C14)</f>
        <v>50944</v>
      </c>
      <c r="D15" s="8">
        <f t="shared" ref="D15:K15" si="0">SUM(D2:D14)</f>
        <v>50944</v>
      </c>
      <c r="E15" s="8">
        <f t="shared" si="0"/>
        <v>50944</v>
      </c>
      <c r="F15" s="8">
        <f t="shared" si="0"/>
        <v>50944</v>
      </c>
      <c r="G15" s="8">
        <f t="shared" si="0"/>
        <v>50944</v>
      </c>
      <c r="H15" s="8">
        <f t="shared" si="0"/>
        <v>50944</v>
      </c>
      <c r="I15" s="8">
        <f t="shared" si="0"/>
        <v>50944</v>
      </c>
      <c r="J15" s="8">
        <f t="shared" si="0"/>
        <v>50944</v>
      </c>
      <c r="K15" s="8">
        <f t="shared" si="0"/>
        <v>50944</v>
      </c>
    </row>
    <row r="16" spans="1:13" x14ac:dyDescent="0.2">
      <c r="A16" s="8" t="s">
        <v>65</v>
      </c>
      <c r="B16" s="8"/>
      <c r="C16" s="7" t="s">
        <v>88</v>
      </c>
    </row>
    <row r="17" spans="1:13" x14ac:dyDescent="0.2">
      <c r="B17" s="7" t="s">
        <v>87</v>
      </c>
      <c r="C17" s="7" t="s">
        <v>43</v>
      </c>
      <c r="D17" s="7" t="s">
        <v>44</v>
      </c>
      <c r="E17" s="7" t="s">
        <v>45</v>
      </c>
      <c r="F17" s="7" t="s">
        <v>46</v>
      </c>
      <c r="G17" s="7" t="s">
        <v>47</v>
      </c>
      <c r="H17" s="7" t="s">
        <v>48</v>
      </c>
      <c r="I17" s="7" t="s">
        <v>49</v>
      </c>
      <c r="J17" s="7" t="s">
        <v>50</v>
      </c>
      <c r="K17" s="7" t="s">
        <v>51</v>
      </c>
    </row>
    <row r="18" spans="1:13" x14ac:dyDescent="0.2">
      <c r="A18" s="2" t="s">
        <v>23</v>
      </c>
      <c r="B18" s="3">
        <f>B2/10000</f>
        <v>4.0000000000000002E-4</v>
      </c>
      <c r="C18" s="3">
        <f>C2*4/10000</f>
        <v>2.3999999999999998E-3</v>
      </c>
      <c r="D18" s="3">
        <f>D2*4/10000</f>
        <v>1.1999999999999999E-3</v>
      </c>
      <c r="E18" s="3">
        <f>E2*4/10000</f>
        <v>2E-3</v>
      </c>
      <c r="F18" s="3">
        <f>F2*4/10000</f>
        <v>0</v>
      </c>
      <c r="G18" s="3">
        <f t="shared" ref="G18:K18" si="1">G2*4/10000</f>
        <v>0</v>
      </c>
      <c r="H18" s="3">
        <f t="shared" si="1"/>
        <v>1.1999999999999999E-3</v>
      </c>
      <c r="I18" s="3">
        <f t="shared" si="1"/>
        <v>2E-3</v>
      </c>
      <c r="J18" s="3">
        <f t="shared" si="1"/>
        <v>0</v>
      </c>
      <c r="K18" s="3">
        <f t="shared" si="1"/>
        <v>1.6000000000000001E-3</v>
      </c>
    </row>
    <row r="19" spans="1:13" x14ac:dyDescent="0.2">
      <c r="A19" s="2" t="s">
        <v>16</v>
      </c>
      <c r="B19" s="3">
        <f t="shared" ref="B19:B30" si="2">B3/10000</f>
        <v>8.0000000000000004E-4</v>
      </c>
      <c r="C19" s="3">
        <f t="shared" ref="C19:K30" si="3">C3*4/10000</f>
        <v>6.4000000000000003E-3</v>
      </c>
      <c r="D19" s="3">
        <f t="shared" si="3"/>
        <v>3.2000000000000002E-3</v>
      </c>
      <c r="E19" s="3">
        <f t="shared" si="3"/>
        <v>1.7999999999999999E-2</v>
      </c>
      <c r="F19" s="3">
        <f t="shared" si="3"/>
        <v>4.0000000000000002E-4</v>
      </c>
      <c r="G19" s="3">
        <f t="shared" si="3"/>
        <v>4.0000000000000002E-4</v>
      </c>
      <c r="H19" s="3">
        <f t="shared" si="3"/>
        <v>2E-3</v>
      </c>
      <c r="I19" s="3">
        <f t="shared" si="3"/>
        <v>6.7999999999999996E-3</v>
      </c>
      <c r="J19" s="3">
        <f t="shared" si="3"/>
        <v>0</v>
      </c>
      <c r="K19" s="3">
        <f t="shared" si="3"/>
        <v>1.1999999999999999E-3</v>
      </c>
    </row>
    <row r="20" spans="1:13" x14ac:dyDescent="0.2">
      <c r="A20" s="2" t="s">
        <v>17</v>
      </c>
      <c r="B20" s="3">
        <f t="shared" si="2"/>
        <v>1.15E-2</v>
      </c>
      <c r="C20" s="3">
        <f t="shared" si="3"/>
        <v>5.2400000000000002E-2</v>
      </c>
      <c r="D20" s="3">
        <f t="shared" si="3"/>
        <v>2.1999999999999999E-2</v>
      </c>
      <c r="E20" s="3">
        <f t="shared" si="3"/>
        <v>0.13600000000000001</v>
      </c>
      <c r="F20" s="3">
        <f t="shared" si="3"/>
        <v>1.32E-2</v>
      </c>
      <c r="G20" s="3">
        <f t="shared" si="3"/>
        <v>1.6000000000000001E-3</v>
      </c>
      <c r="H20" s="3">
        <f t="shared" si="3"/>
        <v>2.8E-3</v>
      </c>
      <c r="I20" s="3">
        <f t="shared" si="3"/>
        <v>4.8399999999999999E-2</v>
      </c>
      <c r="J20" s="3">
        <f t="shared" si="3"/>
        <v>8.0000000000000004E-4</v>
      </c>
      <c r="K20" s="3">
        <f t="shared" si="3"/>
        <v>4.7999999999999996E-3</v>
      </c>
    </row>
    <row r="21" spans="1:13" x14ac:dyDescent="0.2">
      <c r="A21" s="2" t="s">
        <v>18</v>
      </c>
      <c r="B21" s="3">
        <f t="shared" si="2"/>
        <v>0.29620000000000002</v>
      </c>
      <c r="C21" s="3">
        <f t="shared" si="3"/>
        <v>0.39800000000000002</v>
      </c>
      <c r="D21" s="3">
        <f t="shared" si="3"/>
        <v>0.36359999999999998</v>
      </c>
      <c r="E21" s="3">
        <f t="shared" si="3"/>
        <v>1.1084000000000001</v>
      </c>
      <c r="F21" s="3">
        <f t="shared" si="3"/>
        <v>0.10920000000000001</v>
      </c>
      <c r="G21" s="3">
        <f t="shared" si="3"/>
        <v>4.7600000000000003E-2</v>
      </c>
      <c r="H21" s="3">
        <f t="shared" si="3"/>
        <v>5.9200000000000003E-2</v>
      </c>
      <c r="I21" s="3">
        <f t="shared" si="3"/>
        <v>0.5756</v>
      </c>
      <c r="J21" s="3">
        <f t="shared" si="3"/>
        <v>1.0800000000000001E-2</v>
      </c>
      <c r="K21" s="3">
        <f t="shared" si="3"/>
        <v>5.3999999999999999E-2</v>
      </c>
    </row>
    <row r="22" spans="1:13" x14ac:dyDescent="0.2">
      <c r="A22" s="2" t="s">
        <v>24</v>
      </c>
      <c r="B22" s="3">
        <f t="shared" si="2"/>
        <v>1.9124000000000001</v>
      </c>
      <c r="C22" s="3">
        <f t="shared" si="3"/>
        <v>4.1116000000000001</v>
      </c>
      <c r="D22" s="3">
        <f t="shared" si="3"/>
        <v>2.2704</v>
      </c>
      <c r="E22" s="3">
        <f t="shared" si="3"/>
        <v>2.7504</v>
      </c>
      <c r="F22" s="3">
        <f t="shared" si="3"/>
        <v>1.2108000000000001</v>
      </c>
      <c r="G22" s="3">
        <f t="shared" si="3"/>
        <v>0.68920000000000003</v>
      </c>
      <c r="H22" s="3">
        <f t="shared" si="3"/>
        <v>0.28320000000000001</v>
      </c>
      <c r="I22" s="3">
        <f t="shared" si="3"/>
        <v>2.3712</v>
      </c>
      <c r="J22" s="3">
        <f t="shared" si="3"/>
        <v>0.2616</v>
      </c>
      <c r="K22" s="3">
        <f t="shared" si="3"/>
        <v>0.75519999999999998</v>
      </c>
    </row>
    <row r="23" spans="1:13" x14ac:dyDescent="0.2">
      <c r="A23" s="2" t="s">
        <v>25</v>
      </c>
      <c r="B23" s="3">
        <f t="shared" si="2"/>
        <v>3.6213000000000002</v>
      </c>
      <c r="C23" s="3">
        <f t="shared" si="3"/>
        <v>5.0743999999999998</v>
      </c>
      <c r="D23" s="3">
        <f t="shared" si="3"/>
        <v>4.0688000000000004</v>
      </c>
      <c r="E23" s="3">
        <f t="shared" si="3"/>
        <v>4.5284000000000004</v>
      </c>
      <c r="F23" s="3">
        <f t="shared" si="3"/>
        <v>3.7656000000000001</v>
      </c>
      <c r="G23" s="3">
        <f t="shared" si="3"/>
        <v>4.6803999999999997</v>
      </c>
      <c r="H23" s="3">
        <f t="shared" si="3"/>
        <v>0.62919999999999998</v>
      </c>
      <c r="I23" s="3">
        <f t="shared" si="3"/>
        <v>6.8064</v>
      </c>
      <c r="J23" s="3">
        <f t="shared" si="3"/>
        <v>1.4403999999999999</v>
      </c>
      <c r="K23" s="3">
        <f t="shared" si="3"/>
        <v>5.6547999999999998</v>
      </c>
    </row>
    <row r="24" spans="1:13" x14ac:dyDescent="0.2">
      <c r="A24" s="2" t="s">
        <v>19</v>
      </c>
      <c r="B24" s="3">
        <f t="shared" si="2"/>
        <v>6.9958999999999998</v>
      </c>
      <c r="C24" s="3">
        <f t="shared" si="3"/>
        <v>3.4159999999999999</v>
      </c>
      <c r="D24" s="3">
        <f t="shared" si="3"/>
        <v>5.7736000000000001</v>
      </c>
      <c r="E24" s="3">
        <f t="shared" si="3"/>
        <v>7.726</v>
      </c>
      <c r="F24" s="3">
        <f t="shared" si="3"/>
        <v>11.5456</v>
      </c>
      <c r="G24" s="3">
        <f t="shared" si="3"/>
        <v>11.654</v>
      </c>
      <c r="H24" s="3">
        <f t="shared" si="3"/>
        <v>4.6703999999999999</v>
      </c>
      <c r="I24" s="3">
        <f t="shared" si="3"/>
        <v>8.2279999999999998</v>
      </c>
      <c r="J24" s="3">
        <f t="shared" si="3"/>
        <v>8.0668000000000006</v>
      </c>
      <c r="K24" s="3">
        <f t="shared" si="3"/>
        <v>10.523999999999999</v>
      </c>
    </row>
    <row r="25" spans="1:13" x14ac:dyDescent="0.2">
      <c r="A25" s="2" t="s">
        <v>26</v>
      </c>
      <c r="B25" s="3">
        <f t="shared" si="2"/>
        <v>4.3948</v>
      </c>
      <c r="C25" s="3">
        <f t="shared" si="3"/>
        <v>2.7871999999999999</v>
      </c>
      <c r="D25" s="3">
        <f t="shared" si="3"/>
        <v>4.4463999999999997</v>
      </c>
      <c r="E25" s="3">
        <f t="shared" si="3"/>
        <v>2.9176000000000002</v>
      </c>
      <c r="F25" s="3">
        <f t="shared" si="3"/>
        <v>3.1375999999999999</v>
      </c>
      <c r="G25" s="3">
        <f t="shared" si="3"/>
        <v>2.4476</v>
      </c>
      <c r="H25" s="3">
        <f t="shared" si="3"/>
        <v>11.792400000000001</v>
      </c>
      <c r="I25" s="3">
        <f t="shared" si="3"/>
        <v>2.0840000000000001</v>
      </c>
      <c r="J25" s="3">
        <f t="shared" si="3"/>
        <v>8.34</v>
      </c>
      <c r="K25" s="3">
        <f t="shared" si="3"/>
        <v>2.7732000000000001</v>
      </c>
    </row>
    <row r="26" spans="1:13" x14ac:dyDescent="0.2">
      <c r="A26" s="2" t="s">
        <v>27</v>
      </c>
      <c r="B26" s="3">
        <f t="shared" si="2"/>
        <v>1.3906000000000001</v>
      </c>
      <c r="C26" s="3">
        <f t="shared" si="3"/>
        <v>2.9540000000000002</v>
      </c>
      <c r="D26" s="3">
        <f t="shared" si="3"/>
        <v>2.8780000000000001</v>
      </c>
      <c r="E26" s="3">
        <f t="shared" si="3"/>
        <v>1.1075999999999999</v>
      </c>
      <c r="F26" s="3">
        <f t="shared" si="3"/>
        <v>0.55159999999999998</v>
      </c>
      <c r="G26" s="3">
        <f t="shared" si="3"/>
        <v>0.74439999999999995</v>
      </c>
      <c r="H26" s="3">
        <f t="shared" si="3"/>
        <v>2.7395999999999998</v>
      </c>
      <c r="I26" s="3">
        <f t="shared" si="3"/>
        <v>0.23319999999999999</v>
      </c>
      <c r="J26" s="3">
        <f t="shared" si="3"/>
        <v>2.0988000000000002</v>
      </c>
      <c r="K26" s="3">
        <f t="shared" si="3"/>
        <v>0.5736</v>
      </c>
    </row>
    <row r="27" spans="1:13" x14ac:dyDescent="0.2">
      <c r="A27" s="2" t="s">
        <v>20</v>
      </c>
      <c r="B27" s="3">
        <f t="shared" si="2"/>
        <v>0.94350000000000001</v>
      </c>
      <c r="C27" s="3">
        <f t="shared" si="3"/>
        <v>1.3635999999999999</v>
      </c>
      <c r="D27" s="3">
        <f t="shared" si="3"/>
        <v>0.51400000000000001</v>
      </c>
      <c r="E27" s="3">
        <f t="shared" si="3"/>
        <v>7.9200000000000007E-2</v>
      </c>
      <c r="F27" s="3">
        <f t="shared" si="3"/>
        <v>3.9199999999999999E-2</v>
      </c>
      <c r="G27" s="3">
        <f t="shared" si="3"/>
        <v>0.1028</v>
      </c>
      <c r="H27" s="3">
        <f t="shared" si="3"/>
        <v>0.18079999999999999</v>
      </c>
      <c r="I27" s="3">
        <f t="shared" si="3"/>
        <v>2.0400000000000001E-2</v>
      </c>
      <c r="J27" s="3">
        <f t="shared" si="3"/>
        <v>0.14360000000000001</v>
      </c>
      <c r="K27" s="3">
        <f t="shared" si="3"/>
        <v>3.2800000000000003E-2</v>
      </c>
    </row>
    <row r="28" spans="1:13" x14ac:dyDescent="0.2">
      <c r="A28" s="2" t="s">
        <v>21</v>
      </c>
      <c r="B28" s="3">
        <f t="shared" si="2"/>
        <v>0.30109999999999998</v>
      </c>
      <c r="C28" s="3">
        <f t="shared" si="3"/>
        <v>0.17760000000000001</v>
      </c>
      <c r="D28" s="3">
        <f t="shared" si="3"/>
        <v>2.8799999999999999E-2</v>
      </c>
      <c r="E28" s="3">
        <f t="shared" si="3"/>
        <v>3.5999999999999999E-3</v>
      </c>
      <c r="F28" s="3">
        <f t="shared" si="3"/>
        <v>3.5999999999999999E-3</v>
      </c>
      <c r="G28" s="3">
        <f t="shared" si="3"/>
        <v>6.7999999999999996E-3</v>
      </c>
      <c r="H28" s="3">
        <f t="shared" si="3"/>
        <v>1.1599999999999999E-2</v>
      </c>
      <c r="I28" s="3">
        <f t="shared" si="3"/>
        <v>1.6000000000000001E-3</v>
      </c>
      <c r="J28" s="3">
        <f t="shared" si="3"/>
        <v>9.1999999999999998E-3</v>
      </c>
      <c r="K28" s="3">
        <f t="shared" si="3"/>
        <v>1.6000000000000001E-3</v>
      </c>
    </row>
    <row r="29" spans="1:13" x14ac:dyDescent="0.2">
      <c r="A29" s="2" t="s">
        <v>22</v>
      </c>
      <c r="B29" s="3">
        <f t="shared" si="2"/>
        <v>5.4100000000000002E-2</v>
      </c>
      <c r="C29" s="3">
        <f t="shared" si="3"/>
        <v>2.24E-2</v>
      </c>
      <c r="D29" s="3">
        <f t="shared" si="3"/>
        <v>6.0000000000000001E-3</v>
      </c>
      <c r="E29" s="3">
        <f t="shared" si="3"/>
        <v>4.0000000000000002E-4</v>
      </c>
      <c r="F29" s="3">
        <f t="shared" si="3"/>
        <v>4.0000000000000002E-4</v>
      </c>
      <c r="G29" s="3">
        <f t="shared" si="3"/>
        <v>1.6000000000000001E-3</v>
      </c>
      <c r="H29" s="3">
        <f t="shared" si="3"/>
        <v>4.4000000000000003E-3</v>
      </c>
      <c r="I29" s="3">
        <f t="shared" si="3"/>
        <v>0</v>
      </c>
      <c r="J29" s="3">
        <f t="shared" si="3"/>
        <v>2.8E-3</v>
      </c>
      <c r="K29" s="3">
        <f t="shared" si="3"/>
        <v>8.0000000000000004E-4</v>
      </c>
    </row>
    <row r="30" spans="1:13" x14ac:dyDescent="0.2">
      <c r="A30" s="2" t="s">
        <v>28</v>
      </c>
      <c r="B30" s="3">
        <f t="shared" si="2"/>
        <v>2.2499999999999999E-2</v>
      </c>
      <c r="C30" s="3">
        <f t="shared" si="3"/>
        <v>1.1599999999999999E-2</v>
      </c>
      <c r="D30" s="3">
        <f t="shared" si="3"/>
        <v>1.6000000000000001E-3</v>
      </c>
      <c r="E30" s="3">
        <f t="shared" si="3"/>
        <v>0</v>
      </c>
      <c r="F30" s="3">
        <f t="shared" si="3"/>
        <v>4.0000000000000002E-4</v>
      </c>
      <c r="G30" s="3">
        <f t="shared" si="3"/>
        <v>1.1999999999999999E-3</v>
      </c>
      <c r="H30" s="3">
        <f t="shared" si="3"/>
        <v>8.0000000000000004E-4</v>
      </c>
      <c r="I30" s="3">
        <f t="shared" si="3"/>
        <v>0</v>
      </c>
      <c r="J30" s="3">
        <f t="shared" si="3"/>
        <v>2.8E-3</v>
      </c>
      <c r="K30" s="3">
        <f t="shared" si="3"/>
        <v>0</v>
      </c>
    </row>
    <row r="31" spans="1:13" x14ac:dyDescent="0.2">
      <c r="A31" s="24" t="s">
        <v>90</v>
      </c>
      <c r="B31" s="3">
        <f>zst_1011!H12</f>
        <v>2.8074564679999997E-2</v>
      </c>
      <c r="C31" s="3">
        <f>zst_1112!H12</f>
        <v>7.5181054990300002E-3</v>
      </c>
      <c r="D31" s="3">
        <f>zst_1213!H12</f>
        <v>8.7911630536099995E-3</v>
      </c>
      <c r="E31" s="3">
        <f>zst_1314!H12</f>
        <v>-4.02311278442E-2</v>
      </c>
      <c r="F31" s="3">
        <f>zst_1415!H12</f>
        <v>-7.69997240704E-3</v>
      </c>
      <c r="G31" s="3">
        <f>zst_1516!H12</f>
        <v>-5.8629567402599999E-3</v>
      </c>
      <c r="H31" s="3">
        <f>zst_1617!H12</f>
        <v>5.4017136341399999E-2</v>
      </c>
      <c r="I31" s="3">
        <f>zst_1718!H12</f>
        <v>-4.2317258086400002E-2</v>
      </c>
      <c r="J31" s="3">
        <f>zst_1819!H12</f>
        <v>3.7535522863199999E-2</v>
      </c>
      <c r="K31" s="3">
        <f>zst_1920!H12</f>
        <v>-1.1169522670099999E-2</v>
      </c>
      <c r="L31" s="3">
        <f>AVERAGE(D31:K31)</f>
        <v>-8.6712693622374997E-4</v>
      </c>
      <c r="M31" s="23" t="s">
        <v>117</v>
      </c>
    </row>
    <row r="32" spans="1:13" x14ac:dyDescent="0.2">
      <c r="L32" s="3">
        <f>AVERAGE(D31:G31)</f>
        <v>-1.1250723484472499E-2</v>
      </c>
      <c r="M32" s="23" t="s">
        <v>118</v>
      </c>
    </row>
    <row r="33" spans="12:13" x14ac:dyDescent="0.2">
      <c r="L33" s="3">
        <f>AVERAGE(H31:K31)</f>
        <v>9.5164696120249997E-3</v>
      </c>
      <c r="M33" s="23" t="s">
        <v>119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X28" sqref="X28"/>
    </sheetView>
  </sheetViews>
  <sheetFormatPr defaultRowHeight="12.75" x14ac:dyDescent="0.2"/>
  <cols>
    <col min="1" max="2" width="13.28515625" style="7" customWidth="1"/>
    <col min="3" max="16384" width="9.140625" style="7"/>
  </cols>
  <sheetData>
    <row r="1" spans="1:13" x14ac:dyDescent="0.2">
      <c r="A1" s="8" t="s">
        <v>0</v>
      </c>
      <c r="B1" s="8" t="str">
        <f>'2010_2011'!$M1</f>
        <v>DEELG_3_3</v>
      </c>
      <c r="C1" s="8" t="str">
        <f>'2011_2012'!$M1</f>
        <v>DEELG_3_3</v>
      </c>
      <c r="D1" s="8" t="str">
        <f>'2012_2013'!$M1</f>
        <v>DEELG_3_3</v>
      </c>
      <c r="E1" s="8" t="str">
        <f>'2013_2014'!$M1</f>
        <v>DEELG_3_3</v>
      </c>
      <c r="F1" s="8" t="str">
        <f>'2014_2015'!$M1</f>
        <v>DEELG_3_3</v>
      </c>
      <c r="G1" s="8" t="str">
        <f>'2015_2016'!$M1</f>
        <v>DEELG_3_3</v>
      </c>
      <c r="H1" s="8" t="str">
        <f>'2016_2017'!$M1</f>
        <v>DEELG_3_3</v>
      </c>
      <c r="I1" s="8" t="str">
        <f>'2017_2018'!$M1</f>
        <v>DEELG_3_3</v>
      </c>
      <c r="J1" s="8" t="str">
        <f>'2018_2019'!$M1</f>
        <v>DEELG_3_3</v>
      </c>
      <c r="K1" s="8" t="str">
        <f>'2019_2020'!$M1</f>
        <v>DEELG_3_3</v>
      </c>
      <c r="L1" s="8"/>
      <c r="M1" s="8"/>
    </row>
    <row r="2" spans="1:13" x14ac:dyDescent="0.2">
      <c r="A2" s="2" t="s">
        <v>23</v>
      </c>
      <c r="B2" s="8">
        <f>'2010_2011'!$M2</f>
        <v>0</v>
      </c>
      <c r="C2" s="8">
        <f>'2011_2012'!$M2</f>
        <v>11</v>
      </c>
      <c r="D2" s="8">
        <f>'2012_2013'!$M2</f>
        <v>0</v>
      </c>
      <c r="E2" s="8">
        <f>'2013_2014'!$M2</f>
        <v>3</v>
      </c>
      <c r="F2" s="8">
        <f>'2014_2015'!$M2</f>
        <v>22</v>
      </c>
      <c r="G2" s="8">
        <f>'2015_2016'!$M2</f>
        <v>2</v>
      </c>
      <c r="H2" s="8">
        <f>'2016_2017'!$M2</f>
        <v>10</v>
      </c>
      <c r="I2" s="8">
        <f>'2017_2018'!$M2</f>
        <v>5</v>
      </c>
      <c r="J2" s="8">
        <f>'2018_2019'!$M2</f>
        <v>0</v>
      </c>
      <c r="K2" s="8">
        <f>'2019_2020'!$M2</f>
        <v>0</v>
      </c>
      <c r="L2" s="8"/>
      <c r="M2" s="8"/>
    </row>
    <row r="3" spans="1:13" x14ac:dyDescent="0.2">
      <c r="A3" s="2" t="s">
        <v>16</v>
      </c>
      <c r="B3" s="8">
        <f>'2010_2011'!$M3</f>
        <v>8</v>
      </c>
      <c r="C3" s="8">
        <f>'2011_2012'!$M3</f>
        <v>22</v>
      </c>
      <c r="D3" s="8">
        <f>'2012_2013'!$M3</f>
        <v>4</v>
      </c>
      <c r="E3" s="8">
        <f>'2013_2014'!$M3</f>
        <v>4</v>
      </c>
      <c r="F3" s="8">
        <f>'2014_2015'!$M3</f>
        <v>38</v>
      </c>
      <c r="G3" s="8">
        <f>'2015_2016'!$M3</f>
        <v>4</v>
      </c>
      <c r="H3" s="8">
        <f>'2016_2017'!$M3</f>
        <v>24</v>
      </c>
      <c r="I3" s="8">
        <f>'2017_2018'!$M3</f>
        <v>40</v>
      </c>
      <c r="J3" s="8">
        <f>'2018_2019'!$M3</f>
        <v>1</v>
      </c>
      <c r="K3" s="8">
        <f>'2019_2020'!$M3</f>
        <v>1</v>
      </c>
      <c r="L3" s="8"/>
      <c r="M3" s="8"/>
    </row>
    <row r="4" spans="1:13" x14ac:dyDescent="0.2">
      <c r="A4" s="2" t="s">
        <v>17</v>
      </c>
      <c r="B4" s="8">
        <f>'2010_2011'!$M4</f>
        <v>184</v>
      </c>
      <c r="C4" s="8">
        <f>'2011_2012'!$M4</f>
        <v>102</v>
      </c>
      <c r="D4" s="8">
        <f>'2012_2013'!$M4</f>
        <v>68</v>
      </c>
      <c r="E4" s="8">
        <f>'2013_2014'!$M4</f>
        <v>31</v>
      </c>
      <c r="F4" s="8">
        <f>'2014_2015'!$M4</f>
        <v>117</v>
      </c>
      <c r="G4" s="8">
        <f>'2015_2016'!$M4</f>
        <v>48</v>
      </c>
      <c r="H4" s="8">
        <f>'2016_2017'!$M4</f>
        <v>83</v>
      </c>
      <c r="I4" s="8">
        <f>'2017_2018'!$M4</f>
        <v>386</v>
      </c>
      <c r="J4" s="8">
        <f>'2018_2019'!$M4</f>
        <v>7</v>
      </c>
      <c r="K4" s="8">
        <f>'2019_2020'!$M4</f>
        <v>15</v>
      </c>
      <c r="L4" s="8"/>
      <c r="M4" s="8"/>
    </row>
    <row r="5" spans="1:13" x14ac:dyDescent="0.2">
      <c r="A5" s="2" t="s">
        <v>18</v>
      </c>
      <c r="B5" s="8">
        <f>'2010_2011'!$M5</f>
        <v>4795</v>
      </c>
      <c r="C5" s="8">
        <f>'2011_2012'!$M5</f>
        <v>1162</v>
      </c>
      <c r="D5" s="8">
        <f>'2012_2013'!$M5</f>
        <v>804</v>
      </c>
      <c r="E5" s="8">
        <f>'2013_2014'!$M5</f>
        <v>266</v>
      </c>
      <c r="F5" s="8">
        <f>'2014_2015'!$M5</f>
        <v>746</v>
      </c>
      <c r="G5" s="8">
        <f>'2015_2016'!$M5</f>
        <v>233</v>
      </c>
      <c r="H5" s="8">
        <f>'2016_2017'!$M5</f>
        <v>315</v>
      </c>
      <c r="I5" s="8">
        <f>'2017_2018'!$M5</f>
        <v>3098</v>
      </c>
      <c r="J5" s="8">
        <f>'2018_2019'!$M5</f>
        <v>51</v>
      </c>
      <c r="K5" s="8">
        <f>'2019_2020'!$M5</f>
        <v>144</v>
      </c>
      <c r="L5" s="8"/>
      <c r="M5" s="8"/>
    </row>
    <row r="6" spans="1:13" x14ac:dyDescent="0.2">
      <c r="A6" s="2" t="s">
        <v>24</v>
      </c>
      <c r="B6" s="8">
        <f>'2010_2011'!$M6</f>
        <v>18930</v>
      </c>
      <c r="C6" s="8">
        <f>'2011_2012'!$M6</f>
        <v>11887</v>
      </c>
      <c r="D6" s="8">
        <f>'2012_2013'!$M6</f>
        <v>5916</v>
      </c>
      <c r="E6" s="8">
        <f>'2013_2014'!$M6</f>
        <v>1599</v>
      </c>
      <c r="F6" s="8">
        <f>'2014_2015'!$M6</f>
        <v>3954</v>
      </c>
      <c r="G6" s="8">
        <f>'2015_2016'!$M6</f>
        <v>1821</v>
      </c>
      <c r="H6" s="8">
        <f>'2016_2017'!$M6</f>
        <v>1063</v>
      </c>
      <c r="I6" s="8">
        <f>'2017_2018'!$M6</f>
        <v>6923</v>
      </c>
      <c r="J6" s="8">
        <f>'2018_2019'!$M6</f>
        <v>810</v>
      </c>
      <c r="K6" s="8">
        <f>'2019_2020'!$M6</f>
        <v>2237</v>
      </c>
      <c r="L6" s="8"/>
      <c r="M6" s="8"/>
    </row>
    <row r="7" spans="1:13" x14ac:dyDescent="0.2">
      <c r="A7" s="2" t="s">
        <v>25</v>
      </c>
      <c r="B7" s="8">
        <f>'2010_2011'!$M7</f>
        <v>39005</v>
      </c>
      <c r="C7" s="8">
        <f>'2011_2012'!$M7</f>
        <v>16444</v>
      </c>
      <c r="D7" s="8">
        <f>'2012_2013'!$M7</f>
        <v>12462</v>
      </c>
      <c r="E7" s="8">
        <f>'2013_2014'!$M7</f>
        <v>10141</v>
      </c>
      <c r="F7" s="8">
        <f>'2014_2015'!$M7</f>
        <v>7841</v>
      </c>
      <c r="G7" s="8">
        <f>'2015_2016'!$M7</f>
        <v>10670</v>
      </c>
      <c r="H7" s="8">
        <f>'2016_2017'!$M7</f>
        <v>2154</v>
      </c>
      <c r="I7" s="8">
        <f>'2017_2018'!$M7</f>
        <v>15270</v>
      </c>
      <c r="J7" s="8">
        <f>'2018_2019'!$M7</f>
        <v>5003</v>
      </c>
      <c r="K7" s="8">
        <f>'2019_2020'!$M7</f>
        <v>15005</v>
      </c>
      <c r="L7" s="8"/>
      <c r="M7" s="8"/>
    </row>
    <row r="8" spans="1:13" x14ac:dyDescent="0.2">
      <c r="A8" s="2" t="s">
        <v>19</v>
      </c>
      <c r="B8" s="8">
        <f>'2010_2011'!$M8</f>
        <v>93966</v>
      </c>
      <c r="C8" s="8">
        <f>'2011_2012'!$M8</f>
        <v>10008</v>
      </c>
      <c r="D8" s="8">
        <f>'2012_2013'!$M8</f>
        <v>16123</v>
      </c>
      <c r="E8" s="8">
        <f>'2013_2014'!$M8</f>
        <v>29468</v>
      </c>
      <c r="F8" s="8">
        <f>'2014_2015'!$M8</f>
        <v>29708</v>
      </c>
      <c r="G8" s="8">
        <f>'2015_2016'!$M8</f>
        <v>31360</v>
      </c>
      <c r="H8" s="8">
        <f>'2016_2017'!$M8</f>
        <v>17383</v>
      </c>
      <c r="I8" s="8">
        <f>'2017_2018'!$M8</f>
        <v>21057</v>
      </c>
      <c r="J8" s="8">
        <f>'2018_2019'!$M8</f>
        <v>24534</v>
      </c>
      <c r="K8" s="8">
        <f>'2019_2020'!$M8</f>
        <v>28292</v>
      </c>
      <c r="L8" s="8"/>
      <c r="M8" s="8"/>
    </row>
    <row r="9" spans="1:13" x14ac:dyDescent="0.2">
      <c r="A9" s="2" t="s">
        <v>26</v>
      </c>
      <c r="B9" s="8">
        <f>'2010_2011'!$M9</f>
        <v>40924</v>
      </c>
      <c r="C9" s="8">
        <f>'2011_2012'!$M9</f>
        <v>5797</v>
      </c>
      <c r="D9" s="8">
        <f>'2012_2013'!$M9</f>
        <v>10911</v>
      </c>
      <c r="E9" s="8">
        <f>'2013_2014'!$M9</f>
        <v>8092</v>
      </c>
      <c r="F9" s="8">
        <f>'2014_2015'!$M9</f>
        <v>10118</v>
      </c>
      <c r="G9" s="8">
        <f>'2015_2016'!$M9</f>
        <v>6903</v>
      </c>
      <c r="H9" s="8">
        <f>'2016_2017'!$M9</f>
        <v>25428</v>
      </c>
      <c r="I9" s="8">
        <f>'2017_2018'!$M9</f>
        <v>6369</v>
      </c>
      <c r="J9" s="8">
        <f>'2018_2019'!$M9</f>
        <v>17736</v>
      </c>
      <c r="K9" s="8">
        <f>'2019_2020'!$M9</f>
        <v>6223</v>
      </c>
      <c r="L9" s="8"/>
      <c r="M9" s="8"/>
    </row>
    <row r="10" spans="1:13" x14ac:dyDescent="0.2">
      <c r="A10" s="2" t="s">
        <v>27</v>
      </c>
      <c r="B10" s="8">
        <f>'2010_2011'!$M10</f>
        <v>8928</v>
      </c>
      <c r="C10" s="8">
        <f>'2011_2012'!$M10</f>
        <v>5210</v>
      </c>
      <c r="D10" s="8">
        <f>'2012_2013'!$M10</f>
        <v>6573</v>
      </c>
      <c r="E10" s="8">
        <f>'2013_2014'!$M10</f>
        <v>3813</v>
      </c>
      <c r="F10" s="8">
        <f>'2014_2015'!$M10</f>
        <v>1256</v>
      </c>
      <c r="G10" s="8">
        <f>'2015_2016'!$M10</f>
        <v>2197</v>
      </c>
      <c r="H10" s="8">
        <f>'2016_2017'!$M10</f>
        <v>6622</v>
      </c>
      <c r="I10" s="8">
        <f>'2017_2018'!$M10</f>
        <v>686</v>
      </c>
      <c r="J10" s="8">
        <f>'2018_2019'!$M10</f>
        <v>5279</v>
      </c>
      <c r="K10" s="8">
        <f>'2019_2020'!$M10</f>
        <v>1837</v>
      </c>
      <c r="L10" s="8"/>
      <c r="M10" s="8"/>
    </row>
    <row r="11" spans="1:13" x14ac:dyDescent="0.2">
      <c r="A11" s="2" t="s">
        <v>20</v>
      </c>
      <c r="B11" s="8">
        <f>'2010_2011'!$M11</f>
        <v>4426</v>
      </c>
      <c r="C11" s="8">
        <f>'2011_2012'!$M11</f>
        <v>2554</v>
      </c>
      <c r="D11" s="8">
        <f>'2012_2013'!$M11</f>
        <v>1026</v>
      </c>
      <c r="E11" s="8">
        <f>'2013_2014'!$M11</f>
        <v>431</v>
      </c>
      <c r="F11" s="8">
        <f>'2014_2015'!$M11</f>
        <v>110</v>
      </c>
      <c r="G11" s="8">
        <f>'2015_2016'!$M11</f>
        <v>539</v>
      </c>
      <c r="H11" s="8">
        <f>'2016_2017'!$M11</f>
        <v>722</v>
      </c>
      <c r="I11" s="8">
        <f>'2017_2018'!$M11</f>
        <v>57</v>
      </c>
      <c r="J11" s="8">
        <f>'2018_2019'!$M11</f>
        <v>475</v>
      </c>
      <c r="K11" s="8">
        <f>'2019_2020'!$M11</f>
        <v>151</v>
      </c>
      <c r="L11" s="8"/>
      <c r="M11" s="8"/>
    </row>
    <row r="12" spans="1:13" x14ac:dyDescent="0.2">
      <c r="A12" s="2" t="s">
        <v>21</v>
      </c>
      <c r="B12" s="8">
        <f>'2010_2011'!$M12</f>
        <v>974</v>
      </c>
      <c r="C12" s="8">
        <f>'2011_2012'!$M12</f>
        <v>487</v>
      </c>
      <c r="D12" s="8">
        <f>'2012_2013'!$M12</f>
        <v>32</v>
      </c>
      <c r="E12" s="8">
        <f>'2013_2014'!$M12</f>
        <v>33</v>
      </c>
      <c r="F12" s="8">
        <f>'2014_2015'!$M12</f>
        <v>10</v>
      </c>
      <c r="G12" s="8">
        <f>'2015_2016'!$M12</f>
        <v>107</v>
      </c>
      <c r="H12" s="8">
        <f>'2016_2017'!$M12</f>
        <v>90</v>
      </c>
      <c r="I12" s="8">
        <f>'2017_2018'!$M12</f>
        <v>20</v>
      </c>
      <c r="J12" s="8">
        <f>'2018_2019'!$M12</f>
        <v>18</v>
      </c>
      <c r="K12" s="8">
        <f>'2019_2020'!$M12</f>
        <v>14</v>
      </c>
      <c r="L12" s="8"/>
      <c r="M12" s="8"/>
    </row>
    <row r="13" spans="1:13" x14ac:dyDescent="0.2">
      <c r="A13" s="2" t="s">
        <v>22</v>
      </c>
      <c r="B13" s="8">
        <f>'2010_2011'!$M13</f>
        <v>362</v>
      </c>
      <c r="C13" s="8">
        <f>'2011_2012'!$M13</f>
        <v>86</v>
      </c>
      <c r="D13" s="8">
        <f>'2012_2013'!$M13</f>
        <v>1</v>
      </c>
      <c r="E13" s="8">
        <f>'2013_2014'!$M13</f>
        <v>28</v>
      </c>
      <c r="F13" s="8">
        <f>'2014_2015'!$M13</f>
        <v>0</v>
      </c>
      <c r="G13" s="8">
        <f>'2015_2016'!$M13</f>
        <v>27</v>
      </c>
      <c r="H13" s="8">
        <f>'2016_2017'!$M13</f>
        <v>18</v>
      </c>
      <c r="I13" s="8">
        <f>'2017_2018'!$M13</f>
        <v>6</v>
      </c>
      <c r="J13" s="8">
        <f>'2018_2019'!$M13</f>
        <v>4</v>
      </c>
      <c r="K13" s="8">
        <f>'2019_2020'!$M13</f>
        <v>1</v>
      </c>
      <c r="L13" s="8"/>
      <c r="M13" s="8"/>
    </row>
    <row r="14" spans="1:13" x14ac:dyDescent="0.2">
      <c r="A14" s="2" t="s">
        <v>28</v>
      </c>
      <c r="B14" s="8">
        <f>'2010_2011'!$M14</f>
        <v>236</v>
      </c>
      <c r="C14" s="8">
        <f>'2011_2012'!$M14</f>
        <v>150</v>
      </c>
      <c r="D14" s="8">
        <f>'2012_2013'!$M14</f>
        <v>0</v>
      </c>
      <c r="E14" s="8">
        <f>'2013_2014'!$M14</f>
        <v>11</v>
      </c>
      <c r="F14" s="8">
        <f>'2014_2015'!$M14</f>
        <v>0</v>
      </c>
      <c r="G14" s="8">
        <f>'2015_2016'!$M14</f>
        <v>9</v>
      </c>
      <c r="H14" s="8">
        <f>'2016_2017'!$M14</f>
        <v>8</v>
      </c>
      <c r="I14" s="8">
        <f>'2017_2018'!$M14</f>
        <v>3</v>
      </c>
      <c r="J14" s="8">
        <f>'2018_2019'!$M14</f>
        <v>2</v>
      </c>
      <c r="K14" s="8">
        <f>'2019_2020'!$M14</f>
        <v>0</v>
      </c>
      <c r="L14" s="8"/>
      <c r="M14" s="8"/>
    </row>
    <row r="15" spans="1:13" x14ac:dyDescent="0.2">
      <c r="A15" s="8" t="s">
        <v>57</v>
      </c>
      <c r="B15" s="8">
        <f>SUM(B2:B14)</f>
        <v>212738</v>
      </c>
      <c r="C15" s="8">
        <f>SUM(C2:C14)</f>
        <v>53920</v>
      </c>
      <c r="D15" s="8">
        <f t="shared" ref="D15:K15" si="0">SUM(D2:D14)</f>
        <v>53920</v>
      </c>
      <c r="E15" s="8">
        <f t="shared" si="0"/>
        <v>53920</v>
      </c>
      <c r="F15" s="8">
        <f t="shared" si="0"/>
        <v>53920</v>
      </c>
      <c r="G15" s="8">
        <f t="shared" si="0"/>
        <v>53920</v>
      </c>
      <c r="H15" s="8">
        <f t="shared" si="0"/>
        <v>53920</v>
      </c>
      <c r="I15" s="8">
        <f t="shared" si="0"/>
        <v>53920</v>
      </c>
      <c r="J15" s="8">
        <f t="shared" si="0"/>
        <v>53920</v>
      </c>
      <c r="K15" s="8">
        <f t="shared" si="0"/>
        <v>53920</v>
      </c>
    </row>
    <row r="16" spans="1:13" x14ac:dyDescent="0.2">
      <c r="A16" s="8" t="s">
        <v>65</v>
      </c>
      <c r="B16" s="8"/>
      <c r="C16" s="7" t="s">
        <v>62</v>
      </c>
    </row>
    <row r="17" spans="1:13" x14ac:dyDescent="0.2">
      <c r="B17" s="7" t="s">
        <v>87</v>
      </c>
      <c r="C17" s="7" t="s">
        <v>43</v>
      </c>
      <c r="D17" s="7" t="s">
        <v>44</v>
      </c>
      <c r="E17" s="7" t="s">
        <v>45</v>
      </c>
      <c r="F17" s="7" t="s">
        <v>46</v>
      </c>
      <c r="G17" s="7" t="s">
        <v>47</v>
      </c>
      <c r="H17" s="7" t="s">
        <v>48</v>
      </c>
      <c r="I17" s="7" t="s">
        <v>49</v>
      </c>
      <c r="J17" s="7" t="s">
        <v>50</v>
      </c>
      <c r="K17" s="7" t="s">
        <v>51</v>
      </c>
    </row>
    <row r="18" spans="1:13" x14ac:dyDescent="0.2">
      <c r="A18" s="2" t="s">
        <v>23</v>
      </c>
      <c r="B18" s="3">
        <f>B2/10000</f>
        <v>0</v>
      </c>
      <c r="C18" s="3">
        <f>C2*4/10000</f>
        <v>4.4000000000000003E-3</v>
      </c>
      <c r="D18" s="3">
        <f>D2*4/10000</f>
        <v>0</v>
      </c>
      <c r="E18" s="3">
        <f>E2*4/10000</f>
        <v>1.1999999999999999E-3</v>
      </c>
      <c r="F18" s="3">
        <f>F2*4/10000</f>
        <v>8.8000000000000005E-3</v>
      </c>
      <c r="G18" s="3">
        <f t="shared" ref="G18:K18" si="1">G2*4/10000</f>
        <v>8.0000000000000004E-4</v>
      </c>
      <c r="H18" s="3">
        <f t="shared" si="1"/>
        <v>4.0000000000000001E-3</v>
      </c>
      <c r="I18" s="3">
        <f t="shared" si="1"/>
        <v>2E-3</v>
      </c>
      <c r="J18" s="3">
        <f t="shared" si="1"/>
        <v>0</v>
      </c>
      <c r="K18" s="3">
        <f t="shared" si="1"/>
        <v>0</v>
      </c>
    </row>
    <row r="19" spans="1:13" x14ac:dyDescent="0.2">
      <c r="A19" s="2" t="s">
        <v>16</v>
      </c>
      <c r="B19" s="3">
        <f t="shared" ref="B19:B30" si="2">B3/10000</f>
        <v>8.0000000000000004E-4</v>
      </c>
      <c r="C19" s="3">
        <f t="shared" ref="C19:K30" si="3">C3*4/10000</f>
        <v>8.8000000000000005E-3</v>
      </c>
      <c r="D19" s="3">
        <f t="shared" si="3"/>
        <v>1.6000000000000001E-3</v>
      </c>
      <c r="E19" s="3">
        <f t="shared" si="3"/>
        <v>1.6000000000000001E-3</v>
      </c>
      <c r="F19" s="3">
        <f t="shared" si="3"/>
        <v>1.52E-2</v>
      </c>
      <c r="G19" s="3">
        <f t="shared" si="3"/>
        <v>1.6000000000000001E-3</v>
      </c>
      <c r="H19" s="3">
        <f t="shared" si="3"/>
        <v>9.5999999999999992E-3</v>
      </c>
      <c r="I19" s="3">
        <f t="shared" si="3"/>
        <v>1.6E-2</v>
      </c>
      <c r="J19" s="3">
        <f t="shared" si="3"/>
        <v>4.0000000000000002E-4</v>
      </c>
      <c r="K19" s="3">
        <f t="shared" si="3"/>
        <v>4.0000000000000002E-4</v>
      </c>
    </row>
    <row r="20" spans="1:13" x14ac:dyDescent="0.2">
      <c r="A20" s="2" t="s">
        <v>17</v>
      </c>
      <c r="B20" s="3">
        <f t="shared" si="2"/>
        <v>1.84E-2</v>
      </c>
      <c r="C20" s="3">
        <f t="shared" si="3"/>
        <v>4.0800000000000003E-2</v>
      </c>
      <c r="D20" s="3">
        <f t="shared" si="3"/>
        <v>2.7199999999999998E-2</v>
      </c>
      <c r="E20" s="3">
        <f t="shared" si="3"/>
        <v>1.24E-2</v>
      </c>
      <c r="F20" s="3">
        <f t="shared" si="3"/>
        <v>4.6800000000000001E-2</v>
      </c>
      <c r="G20" s="3">
        <f t="shared" si="3"/>
        <v>1.9199999999999998E-2</v>
      </c>
      <c r="H20" s="3">
        <f t="shared" si="3"/>
        <v>3.32E-2</v>
      </c>
      <c r="I20" s="3">
        <f t="shared" si="3"/>
        <v>0.15440000000000001</v>
      </c>
      <c r="J20" s="3">
        <f t="shared" si="3"/>
        <v>2.8E-3</v>
      </c>
      <c r="K20" s="3">
        <f t="shared" si="3"/>
        <v>6.0000000000000001E-3</v>
      </c>
    </row>
    <row r="21" spans="1:13" x14ac:dyDescent="0.2">
      <c r="A21" s="2" t="s">
        <v>18</v>
      </c>
      <c r="B21" s="3">
        <f t="shared" si="2"/>
        <v>0.47949999999999998</v>
      </c>
      <c r="C21" s="3">
        <f t="shared" si="3"/>
        <v>0.46479999999999999</v>
      </c>
      <c r="D21" s="3">
        <f t="shared" si="3"/>
        <v>0.3216</v>
      </c>
      <c r="E21" s="3">
        <f t="shared" si="3"/>
        <v>0.10639999999999999</v>
      </c>
      <c r="F21" s="3">
        <f t="shared" si="3"/>
        <v>0.2984</v>
      </c>
      <c r="G21" s="3">
        <f t="shared" si="3"/>
        <v>9.3200000000000005E-2</v>
      </c>
      <c r="H21" s="3">
        <f t="shared" si="3"/>
        <v>0.126</v>
      </c>
      <c r="I21" s="3">
        <f t="shared" si="3"/>
        <v>1.2392000000000001</v>
      </c>
      <c r="J21" s="3">
        <f t="shared" si="3"/>
        <v>2.0400000000000001E-2</v>
      </c>
      <c r="K21" s="3">
        <f t="shared" si="3"/>
        <v>5.7599999999999998E-2</v>
      </c>
    </row>
    <row r="22" spans="1:13" x14ac:dyDescent="0.2">
      <c r="A22" s="2" t="s">
        <v>24</v>
      </c>
      <c r="B22" s="3">
        <f t="shared" si="2"/>
        <v>1.893</v>
      </c>
      <c r="C22" s="3">
        <f t="shared" si="3"/>
        <v>4.7548000000000004</v>
      </c>
      <c r="D22" s="3">
        <f t="shared" si="3"/>
        <v>2.3664000000000001</v>
      </c>
      <c r="E22" s="3">
        <f t="shared" si="3"/>
        <v>0.63959999999999995</v>
      </c>
      <c r="F22" s="3">
        <f t="shared" si="3"/>
        <v>1.5815999999999999</v>
      </c>
      <c r="G22" s="3">
        <f t="shared" si="3"/>
        <v>0.72840000000000005</v>
      </c>
      <c r="H22" s="3">
        <f t="shared" si="3"/>
        <v>0.42520000000000002</v>
      </c>
      <c r="I22" s="3">
        <f t="shared" si="3"/>
        <v>2.7692000000000001</v>
      </c>
      <c r="J22" s="3">
        <f t="shared" si="3"/>
        <v>0.32400000000000001</v>
      </c>
      <c r="K22" s="3">
        <f t="shared" si="3"/>
        <v>0.89480000000000004</v>
      </c>
    </row>
    <row r="23" spans="1:13" x14ac:dyDescent="0.2">
      <c r="A23" s="2" t="s">
        <v>25</v>
      </c>
      <c r="B23" s="3">
        <f t="shared" si="2"/>
        <v>3.9005000000000001</v>
      </c>
      <c r="C23" s="3">
        <f t="shared" si="3"/>
        <v>6.5776000000000003</v>
      </c>
      <c r="D23" s="3">
        <f t="shared" si="3"/>
        <v>4.9847999999999999</v>
      </c>
      <c r="E23" s="3">
        <f t="shared" si="3"/>
        <v>4.0564</v>
      </c>
      <c r="F23" s="3">
        <f t="shared" si="3"/>
        <v>3.1364000000000001</v>
      </c>
      <c r="G23" s="3">
        <f t="shared" si="3"/>
        <v>4.2679999999999998</v>
      </c>
      <c r="H23" s="3">
        <f t="shared" si="3"/>
        <v>0.86160000000000003</v>
      </c>
      <c r="I23" s="3">
        <f t="shared" si="3"/>
        <v>6.1079999999999997</v>
      </c>
      <c r="J23" s="3">
        <f t="shared" si="3"/>
        <v>2.0011999999999999</v>
      </c>
      <c r="K23" s="3">
        <f t="shared" si="3"/>
        <v>6.0019999999999998</v>
      </c>
    </row>
    <row r="24" spans="1:13" x14ac:dyDescent="0.2">
      <c r="A24" s="2" t="s">
        <v>19</v>
      </c>
      <c r="B24" s="3">
        <f t="shared" si="2"/>
        <v>9.3965999999999994</v>
      </c>
      <c r="C24" s="3">
        <f t="shared" si="3"/>
        <v>4.0031999999999996</v>
      </c>
      <c r="D24" s="3">
        <f t="shared" si="3"/>
        <v>6.4492000000000003</v>
      </c>
      <c r="E24" s="3">
        <f t="shared" si="3"/>
        <v>11.7872</v>
      </c>
      <c r="F24" s="3">
        <f t="shared" si="3"/>
        <v>11.8832</v>
      </c>
      <c r="G24" s="3">
        <f t="shared" si="3"/>
        <v>12.544</v>
      </c>
      <c r="H24" s="3">
        <f t="shared" si="3"/>
        <v>6.9531999999999998</v>
      </c>
      <c r="I24" s="3">
        <f t="shared" si="3"/>
        <v>8.4228000000000005</v>
      </c>
      <c r="J24" s="3">
        <f t="shared" si="3"/>
        <v>9.8135999999999992</v>
      </c>
      <c r="K24" s="3">
        <f t="shared" si="3"/>
        <v>11.316800000000001</v>
      </c>
    </row>
    <row r="25" spans="1:13" x14ac:dyDescent="0.2">
      <c r="A25" s="2" t="s">
        <v>26</v>
      </c>
      <c r="B25" s="3">
        <f t="shared" si="2"/>
        <v>4.0923999999999996</v>
      </c>
      <c r="C25" s="3">
        <f t="shared" si="3"/>
        <v>2.3188</v>
      </c>
      <c r="D25" s="3">
        <f t="shared" si="3"/>
        <v>4.3643999999999998</v>
      </c>
      <c r="E25" s="3">
        <f t="shared" si="3"/>
        <v>3.2368000000000001</v>
      </c>
      <c r="F25" s="3">
        <f t="shared" si="3"/>
        <v>4.0472000000000001</v>
      </c>
      <c r="G25" s="3">
        <f t="shared" si="3"/>
        <v>2.7612000000000001</v>
      </c>
      <c r="H25" s="3">
        <f t="shared" si="3"/>
        <v>10.171200000000001</v>
      </c>
      <c r="I25" s="3">
        <f t="shared" si="3"/>
        <v>2.5476000000000001</v>
      </c>
      <c r="J25" s="3">
        <f t="shared" si="3"/>
        <v>7.0944000000000003</v>
      </c>
      <c r="K25" s="3">
        <f t="shared" si="3"/>
        <v>2.4891999999999999</v>
      </c>
    </row>
    <row r="26" spans="1:13" x14ac:dyDescent="0.2">
      <c r="A26" s="2" t="s">
        <v>27</v>
      </c>
      <c r="B26" s="3">
        <f t="shared" si="2"/>
        <v>0.89280000000000004</v>
      </c>
      <c r="C26" s="3">
        <f t="shared" si="3"/>
        <v>2.0840000000000001</v>
      </c>
      <c r="D26" s="3">
        <f t="shared" si="3"/>
        <v>2.6292</v>
      </c>
      <c r="E26" s="3">
        <f t="shared" si="3"/>
        <v>1.5251999999999999</v>
      </c>
      <c r="F26" s="3">
        <f t="shared" si="3"/>
        <v>0.50239999999999996</v>
      </c>
      <c r="G26" s="3">
        <f t="shared" si="3"/>
        <v>0.87880000000000003</v>
      </c>
      <c r="H26" s="3">
        <f t="shared" si="3"/>
        <v>2.6488</v>
      </c>
      <c r="I26" s="3">
        <f t="shared" si="3"/>
        <v>0.27439999999999998</v>
      </c>
      <c r="J26" s="3">
        <f t="shared" si="3"/>
        <v>2.1116000000000001</v>
      </c>
      <c r="K26" s="3">
        <f t="shared" si="3"/>
        <v>0.73480000000000001</v>
      </c>
    </row>
    <row r="27" spans="1:13" x14ac:dyDescent="0.2">
      <c r="A27" s="2" t="s">
        <v>20</v>
      </c>
      <c r="B27" s="3">
        <f t="shared" si="2"/>
        <v>0.44259999999999999</v>
      </c>
      <c r="C27" s="3">
        <f t="shared" si="3"/>
        <v>1.0216000000000001</v>
      </c>
      <c r="D27" s="3">
        <f t="shared" si="3"/>
        <v>0.41039999999999999</v>
      </c>
      <c r="E27" s="3">
        <f t="shared" si="3"/>
        <v>0.1724</v>
      </c>
      <c r="F27" s="3">
        <f t="shared" si="3"/>
        <v>4.3999999999999997E-2</v>
      </c>
      <c r="G27" s="3">
        <f t="shared" si="3"/>
        <v>0.21560000000000001</v>
      </c>
      <c r="H27" s="3">
        <f t="shared" si="3"/>
        <v>0.2888</v>
      </c>
      <c r="I27" s="3">
        <f t="shared" si="3"/>
        <v>2.2800000000000001E-2</v>
      </c>
      <c r="J27" s="3">
        <f t="shared" si="3"/>
        <v>0.19</v>
      </c>
      <c r="K27" s="3">
        <f t="shared" si="3"/>
        <v>6.0400000000000002E-2</v>
      </c>
    </row>
    <row r="28" spans="1:13" x14ac:dyDescent="0.2">
      <c r="A28" s="2" t="s">
        <v>21</v>
      </c>
      <c r="B28" s="3">
        <f t="shared" si="2"/>
        <v>9.74E-2</v>
      </c>
      <c r="C28" s="3">
        <f t="shared" si="3"/>
        <v>0.1948</v>
      </c>
      <c r="D28" s="3">
        <f t="shared" si="3"/>
        <v>1.2800000000000001E-2</v>
      </c>
      <c r="E28" s="3">
        <f t="shared" si="3"/>
        <v>1.32E-2</v>
      </c>
      <c r="F28" s="3">
        <f t="shared" si="3"/>
        <v>4.0000000000000001E-3</v>
      </c>
      <c r="G28" s="3">
        <f t="shared" si="3"/>
        <v>4.2799999999999998E-2</v>
      </c>
      <c r="H28" s="3">
        <f t="shared" si="3"/>
        <v>3.5999999999999997E-2</v>
      </c>
      <c r="I28" s="3">
        <f t="shared" si="3"/>
        <v>8.0000000000000002E-3</v>
      </c>
      <c r="J28" s="3">
        <f t="shared" si="3"/>
        <v>7.1999999999999998E-3</v>
      </c>
      <c r="K28" s="3">
        <f t="shared" si="3"/>
        <v>5.5999999999999999E-3</v>
      </c>
    </row>
    <row r="29" spans="1:13" x14ac:dyDescent="0.2">
      <c r="A29" s="2" t="s">
        <v>22</v>
      </c>
      <c r="B29" s="3">
        <f t="shared" si="2"/>
        <v>3.6200000000000003E-2</v>
      </c>
      <c r="C29" s="3">
        <f t="shared" si="3"/>
        <v>3.44E-2</v>
      </c>
      <c r="D29" s="3">
        <f t="shared" si="3"/>
        <v>4.0000000000000002E-4</v>
      </c>
      <c r="E29" s="3">
        <f t="shared" si="3"/>
        <v>1.12E-2</v>
      </c>
      <c r="F29" s="3">
        <f t="shared" si="3"/>
        <v>0</v>
      </c>
      <c r="G29" s="3">
        <f t="shared" si="3"/>
        <v>1.0800000000000001E-2</v>
      </c>
      <c r="H29" s="3">
        <f t="shared" si="3"/>
        <v>7.1999999999999998E-3</v>
      </c>
      <c r="I29" s="3">
        <f t="shared" si="3"/>
        <v>2.3999999999999998E-3</v>
      </c>
      <c r="J29" s="3">
        <f t="shared" si="3"/>
        <v>1.6000000000000001E-3</v>
      </c>
      <c r="K29" s="3">
        <f t="shared" si="3"/>
        <v>4.0000000000000002E-4</v>
      </c>
    </row>
    <row r="30" spans="1:13" x14ac:dyDescent="0.2">
      <c r="A30" s="2" t="s">
        <v>28</v>
      </c>
      <c r="B30" s="3">
        <f t="shared" si="2"/>
        <v>2.3599999999999999E-2</v>
      </c>
      <c r="C30" s="3">
        <f t="shared" si="3"/>
        <v>0.06</v>
      </c>
      <c r="D30" s="3">
        <f t="shared" si="3"/>
        <v>0</v>
      </c>
      <c r="E30" s="3">
        <f t="shared" si="3"/>
        <v>4.4000000000000003E-3</v>
      </c>
      <c r="F30" s="3">
        <f t="shared" si="3"/>
        <v>0</v>
      </c>
      <c r="G30" s="3">
        <f t="shared" si="3"/>
        <v>3.5999999999999999E-3</v>
      </c>
      <c r="H30" s="3">
        <f t="shared" si="3"/>
        <v>3.2000000000000002E-3</v>
      </c>
      <c r="I30" s="3">
        <f t="shared" si="3"/>
        <v>1.1999999999999999E-3</v>
      </c>
      <c r="J30" s="3">
        <f t="shared" si="3"/>
        <v>8.0000000000000004E-4</v>
      </c>
      <c r="K30" s="3">
        <f t="shared" si="3"/>
        <v>0</v>
      </c>
    </row>
    <row r="31" spans="1:13" x14ac:dyDescent="0.2">
      <c r="A31" s="24" t="s">
        <v>90</v>
      </c>
      <c r="B31" s="3">
        <f>zst_1011!H13</f>
        <v>3.0960618225199998E-3</v>
      </c>
      <c r="C31" s="3">
        <f>zst_1112!H13</f>
        <v>-1.15115851407E-2</v>
      </c>
      <c r="D31" s="3">
        <f>zst_1213!H13</f>
        <v>1.4533572407399999E-3</v>
      </c>
      <c r="E31" s="3">
        <f>zst_1314!H13</f>
        <v>4.6559275147299998E-3</v>
      </c>
      <c r="F31" s="3">
        <f>zst_1415!H13</f>
        <v>-1.06956652766E-2</v>
      </c>
      <c r="G31" s="3">
        <f>zst_1516!H13</f>
        <v>-2.9749390765900001E-4</v>
      </c>
      <c r="H31" s="3">
        <f>zst_1617!H13</f>
        <v>4.5152272243099999E-2</v>
      </c>
      <c r="I31" s="3">
        <f>zst_1718!H13</f>
        <v>-5.3353131243E-2</v>
      </c>
      <c r="J31" s="3">
        <f>zst_1819!H13</f>
        <v>3.0413044624300001E-2</v>
      </c>
      <c r="K31" s="3">
        <f>zst_1920!H13</f>
        <v>-1.2225897029E-2</v>
      </c>
      <c r="L31" s="3">
        <f>AVERAGE(D31:K31)</f>
        <v>6.3780177082637486E-4</v>
      </c>
      <c r="M31" s="23" t="s">
        <v>117</v>
      </c>
    </row>
    <row r="32" spans="1:13" x14ac:dyDescent="0.2">
      <c r="L32" s="3">
        <f>AVERAGE(D31:G31)</f>
        <v>-1.2209686071972502E-3</v>
      </c>
      <c r="M32" s="23" t="s">
        <v>118</v>
      </c>
    </row>
    <row r="33" spans="12:13" x14ac:dyDescent="0.2">
      <c r="L33" s="3">
        <f>AVERAGE(H31:K31)</f>
        <v>2.4965721488499999E-3</v>
      </c>
      <c r="M33" s="23" t="s">
        <v>119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19" workbookViewId="0">
      <selection activeCell="Z33" sqref="Z33"/>
    </sheetView>
  </sheetViews>
  <sheetFormatPr defaultRowHeight="12.75" x14ac:dyDescent="0.2"/>
  <cols>
    <col min="1" max="2" width="13.28515625" style="7" customWidth="1"/>
    <col min="3" max="16384" width="9.140625" style="7"/>
  </cols>
  <sheetData>
    <row r="1" spans="1:13" x14ac:dyDescent="0.2">
      <c r="A1" s="8" t="s">
        <v>0</v>
      </c>
      <c r="B1" s="8" t="str">
        <f>'2010_2011'!$N1</f>
        <v>DEELG_4_1</v>
      </c>
      <c r="C1" s="8" t="str">
        <f>'2011_2012'!$N1</f>
        <v>DEELG_4_1</v>
      </c>
      <c r="D1" s="8" t="str">
        <f>'2012_2013'!$N1</f>
        <v>DEELG_4_1</v>
      </c>
      <c r="E1" s="8" t="str">
        <f>'2013_2014'!$N1</f>
        <v>DEELG_4_1</v>
      </c>
      <c r="F1" s="8" t="str">
        <f>'2014_2015'!$N1</f>
        <v>DEELG_4_1</v>
      </c>
      <c r="G1" s="8" t="str">
        <f>'2015_2016'!$N1</f>
        <v>DEELG_4_1</v>
      </c>
      <c r="H1" s="8" t="str">
        <f>'2016_2017'!$N1</f>
        <v>DEELG_4_1</v>
      </c>
      <c r="I1" s="8" t="str">
        <f>'2017_2018'!$N1</f>
        <v>DEELG_4_1</v>
      </c>
      <c r="J1" s="8" t="str">
        <f>'2018_2019'!$N1</f>
        <v>DEELG_4_1</v>
      </c>
      <c r="K1" s="8" t="str">
        <f>'2019_2020'!$N1</f>
        <v>DEELG_4_1</v>
      </c>
      <c r="L1" s="8"/>
      <c r="M1" s="8"/>
    </row>
    <row r="2" spans="1:13" x14ac:dyDescent="0.2">
      <c r="A2" s="2" t="s">
        <v>23</v>
      </c>
      <c r="B2" s="8">
        <f>'2010_2011'!$N2</f>
        <v>1</v>
      </c>
      <c r="C2" s="8">
        <f>'2011_2012'!$N2</f>
        <v>0</v>
      </c>
      <c r="D2" s="8">
        <f>'2012_2013'!$N2</f>
        <v>23</v>
      </c>
      <c r="E2" s="8">
        <f>'2013_2014'!$N2</f>
        <v>1</v>
      </c>
      <c r="F2" s="8">
        <f>'2014_2015'!$N2</f>
        <v>0</v>
      </c>
      <c r="G2" s="8">
        <f>'2015_2016'!$N2</f>
        <v>2</v>
      </c>
      <c r="H2" s="8">
        <f>'2016_2017'!$N2</f>
        <v>0</v>
      </c>
      <c r="I2" s="8">
        <f>'2017_2018'!$N2</f>
        <v>0</v>
      </c>
      <c r="J2" s="8">
        <f>'2018_2019'!$N2</f>
        <v>0</v>
      </c>
      <c r="K2" s="8">
        <f>'2019_2020'!$N2</f>
        <v>0</v>
      </c>
      <c r="L2" s="8"/>
      <c r="M2" s="8"/>
    </row>
    <row r="3" spans="1:13" x14ac:dyDescent="0.2">
      <c r="A3" s="2" t="s">
        <v>16</v>
      </c>
      <c r="B3" s="8">
        <f>'2010_2011'!$N3</f>
        <v>0</v>
      </c>
      <c r="C3" s="8">
        <f>'2011_2012'!$N3</f>
        <v>2</v>
      </c>
      <c r="D3" s="8">
        <f>'2012_2013'!$N3</f>
        <v>20</v>
      </c>
      <c r="E3" s="8">
        <f>'2013_2014'!$N3</f>
        <v>1</v>
      </c>
      <c r="F3" s="8">
        <f>'2014_2015'!$N3</f>
        <v>2</v>
      </c>
      <c r="G3" s="8">
        <f>'2015_2016'!$N3</f>
        <v>1</v>
      </c>
      <c r="H3" s="8">
        <f>'2016_2017'!$N3</f>
        <v>1</v>
      </c>
      <c r="I3" s="8">
        <f>'2017_2018'!$N3</f>
        <v>2</v>
      </c>
      <c r="J3" s="8">
        <f>'2018_2019'!$N3</f>
        <v>1</v>
      </c>
      <c r="K3" s="8">
        <f>'2019_2020'!$N3</f>
        <v>0</v>
      </c>
      <c r="L3" s="8"/>
      <c r="M3" s="8"/>
    </row>
    <row r="4" spans="1:13" x14ac:dyDescent="0.2">
      <c r="A4" s="2" t="s">
        <v>17</v>
      </c>
      <c r="B4" s="8">
        <f>'2010_2011'!$N4</f>
        <v>58</v>
      </c>
      <c r="C4" s="8">
        <f>'2011_2012'!$N4</f>
        <v>44</v>
      </c>
      <c r="D4" s="8">
        <f>'2012_2013'!$N4</f>
        <v>73</v>
      </c>
      <c r="E4" s="8">
        <f>'2013_2014'!$N4</f>
        <v>9</v>
      </c>
      <c r="F4" s="8">
        <f>'2014_2015'!$N4</f>
        <v>8</v>
      </c>
      <c r="G4" s="8">
        <f>'2015_2016'!$N4</f>
        <v>2</v>
      </c>
      <c r="H4" s="8">
        <f>'2016_2017'!$N4</f>
        <v>19</v>
      </c>
      <c r="I4" s="8">
        <f>'2017_2018'!$N4</f>
        <v>69</v>
      </c>
      <c r="J4" s="8">
        <f>'2018_2019'!$N4</f>
        <v>0</v>
      </c>
      <c r="K4" s="8">
        <f>'2019_2020'!$N4</f>
        <v>3</v>
      </c>
      <c r="L4" s="8"/>
      <c r="M4" s="8"/>
    </row>
    <row r="5" spans="1:13" x14ac:dyDescent="0.2">
      <c r="A5" s="2" t="s">
        <v>18</v>
      </c>
      <c r="B5" s="8">
        <f>'2010_2011'!$N5</f>
        <v>1041</v>
      </c>
      <c r="C5" s="8">
        <f>'2011_2012'!$N5</f>
        <v>1100</v>
      </c>
      <c r="D5" s="8">
        <f>'2012_2013'!$N5</f>
        <v>590</v>
      </c>
      <c r="E5" s="8">
        <f>'2013_2014'!$N5</f>
        <v>217</v>
      </c>
      <c r="F5" s="8">
        <f>'2014_2015'!$N5</f>
        <v>186</v>
      </c>
      <c r="G5" s="8">
        <f>'2015_2016'!$N5</f>
        <v>68</v>
      </c>
      <c r="H5" s="8">
        <f>'2016_2017'!$N5</f>
        <v>119</v>
      </c>
      <c r="I5" s="8">
        <f>'2017_2018'!$N5</f>
        <v>1185</v>
      </c>
      <c r="J5" s="8">
        <f>'2018_2019'!$N5</f>
        <v>14</v>
      </c>
      <c r="K5" s="8">
        <f>'2019_2020'!$N5</f>
        <v>78</v>
      </c>
      <c r="L5" s="8"/>
      <c r="M5" s="8"/>
    </row>
    <row r="6" spans="1:13" x14ac:dyDescent="0.2">
      <c r="A6" s="2" t="s">
        <v>24</v>
      </c>
      <c r="B6" s="8">
        <f>'2010_2011'!$N6</f>
        <v>7751</v>
      </c>
      <c r="C6" s="8">
        <f>'2011_2012'!$N6</f>
        <v>7365</v>
      </c>
      <c r="D6" s="8">
        <f>'2012_2013'!$N6</f>
        <v>3464</v>
      </c>
      <c r="E6" s="8">
        <f>'2013_2014'!$N6</f>
        <v>1661</v>
      </c>
      <c r="F6" s="8">
        <f>'2014_2015'!$N6</f>
        <v>1433</v>
      </c>
      <c r="G6" s="8">
        <f>'2015_2016'!$N6</f>
        <v>772</v>
      </c>
      <c r="H6" s="8">
        <f>'2016_2017'!$N6</f>
        <v>580</v>
      </c>
      <c r="I6" s="8">
        <f>'2017_2018'!$N6</f>
        <v>4242</v>
      </c>
      <c r="J6" s="8">
        <f>'2018_2019'!$N6</f>
        <v>245</v>
      </c>
      <c r="K6" s="8">
        <f>'2019_2020'!$N6</f>
        <v>1376</v>
      </c>
      <c r="L6" s="8"/>
      <c r="M6" s="8"/>
    </row>
    <row r="7" spans="1:13" x14ac:dyDescent="0.2">
      <c r="A7" s="2" t="s">
        <v>25</v>
      </c>
      <c r="B7" s="8">
        <f>'2010_2011'!$N7</f>
        <v>26448</v>
      </c>
      <c r="C7" s="8">
        <f>'2011_2012'!$N7</f>
        <v>9258</v>
      </c>
      <c r="D7" s="8">
        <f>'2012_2013'!$N7</f>
        <v>5238</v>
      </c>
      <c r="E7" s="8">
        <f>'2013_2014'!$N7</f>
        <v>7919</v>
      </c>
      <c r="F7" s="8">
        <f>'2014_2015'!$N7</f>
        <v>3378</v>
      </c>
      <c r="G7" s="8">
        <f>'2015_2016'!$N7</f>
        <v>2741</v>
      </c>
      <c r="H7" s="8">
        <f>'2016_2017'!$N7</f>
        <v>1714</v>
      </c>
      <c r="I7" s="8">
        <f>'2017_2018'!$N7</f>
        <v>9387</v>
      </c>
      <c r="J7" s="8">
        <f>'2018_2019'!$N7</f>
        <v>1677</v>
      </c>
      <c r="K7" s="8">
        <f>'2019_2020'!$N7</f>
        <v>17997</v>
      </c>
      <c r="L7" s="8"/>
      <c r="M7" s="8"/>
    </row>
    <row r="8" spans="1:13" x14ac:dyDescent="0.2">
      <c r="A8" s="2" t="s">
        <v>19</v>
      </c>
      <c r="B8" s="8">
        <f>'2010_2011'!$N8</f>
        <v>65846</v>
      </c>
      <c r="C8" s="8">
        <f>'2011_2012'!$N8</f>
        <v>4997</v>
      </c>
      <c r="D8" s="8">
        <f>'2012_2013'!$N8</f>
        <v>8147</v>
      </c>
      <c r="E8" s="8">
        <f>'2013_2014'!$N8</f>
        <v>18082</v>
      </c>
      <c r="F8" s="8">
        <f>'2014_2015'!$N8</f>
        <v>19393</v>
      </c>
      <c r="G8" s="8">
        <f>'2015_2016'!$N8</f>
        <v>18761</v>
      </c>
      <c r="H8" s="8">
        <f>'2016_2017'!$N8</f>
        <v>14442</v>
      </c>
      <c r="I8" s="8">
        <f>'2017_2018'!$N8</f>
        <v>12423</v>
      </c>
      <c r="J8" s="8">
        <f>'2018_2019'!$N8</f>
        <v>13986</v>
      </c>
      <c r="K8" s="8">
        <f>'2019_2020'!$N8</f>
        <v>7128</v>
      </c>
      <c r="L8" s="8"/>
      <c r="M8" s="8"/>
    </row>
    <row r="9" spans="1:13" x14ac:dyDescent="0.2">
      <c r="A9" s="2" t="s">
        <v>26</v>
      </c>
      <c r="B9" s="8">
        <f>'2010_2011'!$N9</f>
        <v>12586</v>
      </c>
      <c r="C9" s="8">
        <f>'2011_2012'!$N9</f>
        <v>3431</v>
      </c>
      <c r="D9" s="8">
        <f>'2012_2013'!$N9</f>
        <v>7141</v>
      </c>
      <c r="E9" s="8">
        <f>'2013_2014'!$N9</f>
        <v>2430</v>
      </c>
      <c r="F9" s="8">
        <f>'2014_2015'!$N9</f>
        <v>5856</v>
      </c>
      <c r="G9" s="8">
        <f>'2015_2016'!$N9</f>
        <v>7702</v>
      </c>
      <c r="H9" s="8">
        <f>'2016_2017'!$N9</f>
        <v>11274</v>
      </c>
      <c r="I9" s="8">
        <f>'2017_2018'!$N9</f>
        <v>1860</v>
      </c>
      <c r="J9" s="8">
        <f>'2018_2019'!$N9</f>
        <v>10838</v>
      </c>
      <c r="K9" s="8">
        <f>'2019_2020'!$N9</f>
        <v>1968</v>
      </c>
      <c r="L9" s="8"/>
      <c r="M9" s="8"/>
    </row>
    <row r="10" spans="1:13" x14ac:dyDescent="0.2">
      <c r="A10" s="2" t="s">
        <v>27</v>
      </c>
      <c r="B10" s="8">
        <f>'2010_2011'!$N10</f>
        <v>2600</v>
      </c>
      <c r="C10" s="8">
        <f>'2011_2012'!$N10</f>
        <v>2972</v>
      </c>
      <c r="D10" s="8">
        <f>'2012_2013'!$N10</f>
        <v>4930</v>
      </c>
      <c r="E10" s="8">
        <f>'2013_2014'!$N10</f>
        <v>843</v>
      </c>
      <c r="F10" s="8">
        <f>'2014_2015'!$N10</f>
        <v>909</v>
      </c>
      <c r="G10" s="8">
        <f>'2015_2016'!$N10</f>
        <v>1118</v>
      </c>
      <c r="H10" s="8">
        <f>'2016_2017'!$N10</f>
        <v>2751</v>
      </c>
      <c r="I10" s="8">
        <f>'2017_2018'!$N10</f>
        <v>297</v>
      </c>
      <c r="J10" s="8">
        <f>'2018_2019'!$N10</f>
        <v>2499</v>
      </c>
      <c r="K10" s="8">
        <f>'2019_2020'!$N10</f>
        <v>1089</v>
      </c>
      <c r="L10" s="8"/>
      <c r="M10" s="8"/>
    </row>
    <row r="11" spans="1:13" x14ac:dyDescent="0.2">
      <c r="A11" s="2" t="s">
        <v>20</v>
      </c>
      <c r="B11" s="8">
        <f>'2010_2011'!$N11</f>
        <v>614</v>
      </c>
      <c r="C11" s="8">
        <f>'2011_2012'!$N11</f>
        <v>675</v>
      </c>
      <c r="D11" s="8">
        <f>'2012_2013'!$N11</f>
        <v>949</v>
      </c>
      <c r="E11" s="8">
        <f>'2013_2014'!$N11</f>
        <v>86</v>
      </c>
      <c r="F11" s="8">
        <f>'2014_2015'!$N11</f>
        <v>83</v>
      </c>
      <c r="G11" s="8">
        <f>'2015_2016'!$N11</f>
        <v>88</v>
      </c>
      <c r="H11" s="8">
        <f>'2016_2017'!$N11</f>
        <v>349</v>
      </c>
      <c r="I11" s="8">
        <f>'2017_2018'!$N11</f>
        <v>42</v>
      </c>
      <c r="J11" s="8">
        <f>'2018_2019'!$N11</f>
        <v>238</v>
      </c>
      <c r="K11" s="8">
        <f>'2019_2020'!$N11</f>
        <v>161</v>
      </c>
      <c r="L11" s="8"/>
      <c r="M11" s="8"/>
    </row>
    <row r="12" spans="1:13" x14ac:dyDescent="0.2">
      <c r="A12" s="2" t="s">
        <v>21</v>
      </c>
      <c r="B12" s="8">
        <f>'2010_2011'!$N12</f>
        <v>107</v>
      </c>
      <c r="C12" s="8">
        <f>'2011_2012'!$N12</f>
        <v>36</v>
      </c>
      <c r="D12" s="8">
        <f>'2012_2013'!$N12</f>
        <v>85</v>
      </c>
      <c r="E12" s="8">
        <f>'2013_2014'!$N12</f>
        <v>6</v>
      </c>
      <c r="F12" s="8">
        <f>'2014_2015'!$N12</f>
        <v>9</v>
      </c>
      <c r="G12" s="8">
        <f>'2015_2016'!$N12</f>
        <v>2</v>
      </c>
      <c r="H12" s="8">
        <f>'2016_2017'!$N12</f>
        <v>6</v>
      </c>
      <c r="I12" s="8">
        <f>'2017_2018'!$N12</f>
        <v>1</v>
      </c>
      <c r="J12" s="8">
        <f>'2018_2019'!$N12</f>
        <v>8</v>
      </c>
      <c r="K12" s="8">
        <f>'2019_2020'!$N12</f>
        <v>10</v>
      </c>
      <c r="L12" s="8"/>
      <c r="M12" s="8"/>
    </row>
    <row r="13" spans="1:13" x14ac:dyDescent="0.2">
      <c r="A13" s="2" t="s">
        <v>22</v>
      </c>
      <c r="B13" s="8">
        <f>'2010_2011'!$N13</f>
        <v>34</v>
      </c>
      <c r="C13" s="8">
        <f>'2011_2012'!$N13</f>
        <v>6</v>
      </c>
      <c r="D13" s="8">
        <f>'2012_2013'!$N13</f>
        <v>16</v>
      </c>
      <c r="E13" s="8">
        <f>'2013_2014'!$N13</f>
        <v>2</v>
      </c>
      <c r="F13" s="8">
        <f>'2014_2015'!$N13</f>
        <v>0</v>
      </c>
      <c r="G13" s="8">
        <f>'2015_2016'!$N13</f>
        <v>0</v>
      </c>
      <c r="H13" s="8">
        <f>'2016_2017'!$N13</f>
        <v>2</v>
      </c>
      <c r="I13" s="8">
        <f>'2017_2018'!$N13</f>
        <v>0</v>
      </c>
      <c r="J13" s="8">
        <f>'2018_2019'!$N13</f>
        <v>2</v>
      </c>
      <c r="K13" s="8">
        <f>'2019_2020'!$N13</f>
        <v>3</v>
      </c>
      <c r="L13" s="8"/>
      <c r="M13" s="8"/>
    </row>
    <row r="14" spans="1:13" x14ac:dyDescent="0.2">
      <c r="A14" s="2" t="s">
        <v>28</v>
      </c>
      <c r="B14" s="8">
        <f>'2010_2011'!$N14</f>
        <v>8</v>
      </c>
      <c r="C14" s="8">
        <f>'2011_2012'!$N14</f>
        <v>0</v>
      </c>
      <c r="D14" s="8">
        <f>'2012_2013'!$N14</f>
        <v>4</v>
      </c>
      <c r="E14" s="8">
        <f>'2013_2014'!$N14</f>
        <v>0</v>
      </c>
      <c r="F14" s="8">
        <f>'2014_2015'!$N14</f>
        <v>0</v>
      </c>
      <c r="G14" s="8">
        <f>'2015_2016'!$N14</f>
        <v>0</v>
      </c>
      <c r="H14" s="8">
        <f>'2016_2017'!$N14</f>
        <v>0</v>
      </c>
      <c r="I14" s="8">
        <f>'2017_2018'!$N14</f>
        <v>0</v>
      </c>
      <c r="J14" s="8">
        <f>'2018_2019'!$N14</f>
        <v>0</v>
      </c>
      <c r="K14" s="8">
        <f>'2019_2020'!$N14</f>
        <v>1</v>
      </c>
      <c r="L14" s="8"/>
      <c r="M14" s="8"/>
    </row>
    <row r="15" spans="1:13" x14ac:dyDescent="0.2">
      <c r="A15" s="8" t="s">
        <v>57</v>
      </c>
      <c r="B15" s="8">
        <f>SUM(B2:B14)</f>
        <v>117094</v>
      </c>
      <c r="C15" s="8">
        <f>SUM(C2:C14)</f>
        <v>29886</v>
      </c>
      <c r="D15" s="8">
        <f t="shared" ref="D15:K15" si="0">SUM(D2:D14)</f>
        <v>30680</v>
      </c>
      <c r="E15" s="8">
        <f t="shared" si="0"/>
        <v>31257</v>
      </c>
      <c r="F15" s="8">
        <f t="shared" si="0"/>
        <v>31257</v>
      </c>
      <c r="G15" s="8">
        <f t="shared" si="0"/>
        <v>31257</v>
      </c>
      <c r="H15" s="8">
        <f t="shared" si="0"/>
        <v>31257</v>
      </c>
      <c r="I15" s="8">
        <f t="shared" si="0"/>
        <v>29508</v>
      </c>
      <c r="J15" s="8">
        <f t="shared" si="0"/>
        <v>29508</v>
      </c>
      <c r="K15" s="8">
        <f t="shared" si="0"/>
        <v>29814</v>
      </c>
    </row>
    <row r="16" spans="1:13" x14ac:dyDescent="0.2">
      <c r="A16" s="8" t="s">
        <v>65</v>
      </c>
      <c r="B16" s="8"/>
      <c r="C16" s="7" t="s">
        <v>63</v>
      </c>
    </row>
    <row r="17" spans="1:13" x14ac:dyDescent="0.2">
      <c r="B17" s="7" t="s">
        <v>87</v>
      </c>
      <c r="C17" s="7" t="s">
        <v>43</v>
      </c>
      <c r="D17" s="7" t="s">
        <v>44</v>
      </c>
      <c r="E17" s="7" t="s">
        <v>45</v>
      </c>
      <c r="F17" s="7" t="s">
        <v>46</v>
      </c>
      <c r="G17" s="7" t="s">
        <v>47</v>
      </c>
      <c r="H17" s="7" t="s">
        <v>48</v>
      </c>
      <c r="I17" s="7" t="s">
        <v>49</v>
      </c>
      <c r="J17" s="7" t="s">
        <v>50</v>
      </c>
      <c r="K17" s="7" t="s">
        <v>51</v>
      </c>
    </row>
    <row r="18" spans="1:13" x14ac:dyDescent="0.2">
      <c r="A18" s="2" t="s">
        <v>23</v>
      </c>
      <c r="B18" s="3">
        <f>B2/10000</f>
        <v>1E-4</v>
      </c>
      <c r="C18" s="3">
        <f>C2*4/10000</f>
        <v>0</v>
      </c>
      <c r="D18" s="3">
        <f>D2*4/10000</f>
        <v>9.1999999999999998E-3</v>
      </c>
      <c r="E18" s="3">
        <f>E2*4/10000</f>
        <v>4.0000000000000002E-4</v>
      </c>
      <c r="F18" s="3">
        <f>F2*4/10000</f>
        <v>0</v>
      </c>
      <c r="G18" s="3">
        <f t="shared" ref="G18:K18" si="1">G2*4/10000</f>
        <v>8.0000000000000004E-4</v>
      </c>
      <c r="H18" s="3">
        <f t="shared" si="1"/>
        <v>0</v>
      </c>
      <c r="I18" s="3">
        <f t="shared" si="1"/>
        <v>0</v>
      </c>
      <c r="J18" s="3">
        <f t="shared" si="1"/>
        <v>0</v>
      </c>
      <c r="K18" s="3">
        <f t="shared" si="1"/>
        <v>0</v>
      </c>
    </row>
    <row r="19" spans="1:13" x14ac:dyDescent="0.2">
      <c r="A19" s="2" t="s">
        <v>16</v>
      </c>
      <c r="B19" s="3">
        <f t="shared" ref="B19:B30" si="2">B3/10000</f>
        <v>0</v>
      </c>
      <c r="C19" s="3">
        <f t="shared" ref="C19:K30" si="3">C3*4/10000</f>
        <v>8.0000000000000004E-4</v>
      </c>
      <c r="D19" s="3">
        <f t="shared" si="3"/>
        <v>8.0000000000000002E-3</v>
      </c>
      <c r="E19" s="3">
        <f t="shared" si="3"/>
        <v>4.0000000000000002E-4</v>
      </c>
      <c r="F19" s="3">
        <f t="shared" si="3"/>
        <v>8.0000000000000004E-4</v>
      </c>
      <c r="G19" s="3">
        <f t="shared" si="3"/>
        <v>4.0000000000000002E-4</v>
      </c>
      <c r="H19" s="3">
        <f t="shared" si="3"/>
        <v>4.0000000000000002E-4</v>
      </c>
      <c r="I19" s="3">
        <f t="shared" si="3"/>
        <v>8.0000000000000004E-4</v>
      </c>
      <c r="J19" s="3">
        <f t="shared" si="3"/>
        <v>4.0000000000000002E-4</v>
      </c>
      <c r="K19" s="3">
        <f t="shared" si="3"/>
        <v>0</v>
      </c>
    </row>
    <row r="20" spans="1:13" x14ac:dyDescent="0.2">
      <c r="A20" s="2" t="s">
        <v>17</v>
      </c>
      <c r="B20" s="3">
        <f t="shared" si="2"/>
        <v>5.7999999999999996E-3</v>
      </c>
      <c r="C20" s="3">
        <f t="shared" si="3"/>
        <v>1.7600000000000001E-2</v>
      </c>
      <c r="D20" s="3">
        <f t="shared" si="3"/>
        <v>2.92E-2</v>
      </c>
      <c r="E20" s="3">
        <f t="shared" si="3"/>
        <v>3.5999999999999999E-3</v>
      </c>
      <c r="F20" s="3">
        <f t="shared" si="3"/>
        <v>3.2000000000000002E-3</v>
      </c>
      <c r="G20" s="3">
        <f t="shared" si="3"/>
        <v>8.0000000000000004E-4</v>
      </c>
      <c r="H20" s="3">
        <f t="shared" si="3"/>
        <v>7.6E-3</v>
      </c>
      <c r="I20" s="3">
        <f t="shared" si="3"/>
        <v>2.76E-2</v>
      </c>
      <c r="J20" s="3">
        <f t="shared" si="3"/>
        <v>0</v>
      </c>
      <c r="K20" s="3">
        <f t="shared" si="3"/>
        <v>1.1999999999999999E-3</v>
      </c>
    </row>
    <row r="21" spans="1:13" x14ac:dyDescent="0.2">
      <c r="A21" s="2" t="s">
        <v>18</v>
      </c>
      <c r="B21" s="3">
        <f t="shared" si="2"/>
        <v>0.1041</v>
      </c>
      <c r="C21" s="3">
        <f t="shared" si="3"/>
        <v>0.44</v>
      </c>
      <c r="D21" s="3">
        <f t="shared" si="3"/>
        <v>0.23599999999999999</v>
      </c>
      <c r="E21" s="3">
        <f t="shared" si="3"/>
        <v>8.6800000000000002E-2</v>
      </c>
      <c r="F21" s="3">
        <f t="shared" si="3"/>
        <v>7.4399999999999994E-2</v>
      </c>
      <c r="G21" s="3">
        <f t="shared" si="3"/>
        <v>2.7199999999999998E-2</v>
      </c>
      <c r="H21" s="3">
        <f t="shared" si="3"/>
        <v>4.7600000000000003E-2</v>
      </c>
      <c r="I21" s="3">
        <f t="shared" si="3"/>
        <v>0.47399999999999998</v>
      </c>
      <c r="J21" s="3">
        <f t="shared" si="3"/>
        <v>5.5999999999999999E-3</v>
      </c>
      <c r="K21" s="3">
        <f t="shared" si="3"/>
        <v>3.1199999999999999E-2</v>
      </c>
    </row>
    <row r="22" spans="1:13" x14ac:dyDescent="0.2">
      <c r="A22" s="2" t="s">
        <v>24</v>
      </c>
      <c r="B22" s="3">
        <f t="shared" si="2"/>
        <v>0.77510000000000001</v>
      </c>
      <c r="C22" s="3">
        <f t="shared" si="3"/>
        <v>2.9460000000000002</v>
      </c>
      <c r="D22" s="3">
        <f t="shared" si="3"/>
        <v>1.3855999999999999</v>
      </c>
      <c r="E22" s="3">
        <f t="shared" si="3"/>
        <v>0.66439999999999999</v>
      </c>
      <c r="F22" s="3">
        <f t="shared" si="3"/>
        <v>0.57320000000000004</v>
      </c>
      <c r="G22" s="3">
        <f t="shared" si="3"/>
        <v>0.30880000000000002</v>
      </c>
      <c r="H22" s="3">
        <f t="shared" si="3"/>
        <v>0.23200000000000001</v>
      </c>
      <c r="I22" s="3">
        <f t="shared" si="3"/>
        <v>1.6968000000000001</v>
      </c>
      <c r="J22" s="3">
        <f t="shared" si="3"/>
        <v>9.8000000000000004E-2</v>
      </c>
      <c r="K22" s="3">
        <f t="shared" si="3"/>
        <v>0.5504</v>
      </c>
    </row>
    <row r="23" spans="1:13" x14ac:dyDescent="0.2">
      <c r="A23" s="2" t="s">
        <v>25</v>
      </c>
      <c r="B23" s="3">
        <f t="shared" si="2"/>
        <v>2.6448</v>
      </c>
      <c r="C23" s="3">
        <f t="shared" si="3"/>
        <v>3.7031999999999998</v>
      </c>
      <c r="D23" s="3">
        <f t="shared" si="3"/>
        <v>2.0952000000000002</v>
      </c>
      <c r="E23" s="3">
        <f t="shared" si="3"/>
        <v>3.1676000000000002</v>
      </c>
      <c r="F23" s="3">
        <f t="shared" si="3"/>
        <v>1.3512</v>
      </c>
      <c r="G23" s="3">
        <f t="shared" si="3"/>
        <v>1.0964</v>
      </c>
      <c r="H23" s="3">
        <f t="shared" si="3"/>
        <v>0.68559999999999999</v>
      </c>
      <c r="I23" s="3">
        <f t="shared" si="3"/>
        <v>3.7547999999999999</v>
      </c>
      <c r="J23" s="3">
        <f t="shared" si="3"/>
        <v>0.67079999999999995</v>
      </c>
      <c r="K23" s="3">
        <f t="shared" si="3"/>
        <v>7.1988000000000003</v>
      </c>
    </row>
    <row r="24" spans="1:13" x14ac:dyDescent="0.2">
      <c r="A24" s="2" t="s">
        <v>19</v>
      </c>
      <c r="B24" s="3">
        <f t="shared" si="2"/>
        <v>6.5846</v>
      </c>
      <c r="C24" s="3">
        <f t="shared" si="3"/>
        <v>1.9987999999999999</v>
      </c>
      <c r="D24" s="3">
        <f t="shared" si="3"/>
        <v>3.2587999999999999</v>
      </c>
      <c r="E24" s="3">
        <f t="shared" si="3"/>
        <v>7.2328000000000001</v>
      </c>
      <c r="F24" s="3">
        <f t="shared" si="3"/>
        <v>7.7572000000000001</v>
      </c>
      <c r="G24" s="3">
        <f t="shared" si="3"/>
        <v>7.5044000000000004</v>
      </c>
      <c r="H24" s="3">
        <f t="shared" si="3"/>
        <v>5.7767999999999997</v>
      </c>
      <c r="I24" s="3">
        <f t="shared" si="3"/>
        <v>4.9691999999999998</v>
      </c>
      <c r="J24" s="3">
        <f t="shared" si="3"/>
        <v>5.5944000000000003</v>
      </c>
      <c r="K24" s="3">
        <f t="shared" si="3"/>
        <v>2.8512</v>
      </c>
    </row>
    <row r="25" spans="1:13" x14ac:dyDescent="0.2">
      <c r="A25" s="2" t="s">
        <v>26</v>
      </c>
      <c r="B25" s="3">
        <f t="shared" si="2"/>
        <v>1.2585999999999999</v>
      </c>
      <c r="C25" s="3">
        <f t="shared" si="3"/>
        <v>1.3724000000000001</v>
      </c>
      <c r="D25" s="3">
        <f t="shared" si="3"/>
        <v>2.8563999999999998</v>
      </c>
      <c r="E25" s="3">
        <f t="shared" si="3"/>
        <v>0.97199999999999998</v>
      </c>
      <c r="F25" s="3">
        <f t="shared" si="3"/>
        <v>2.3424</v>
      </c>
      <c r="G25" s="3">
        <f t="shared" si="3"/>
        <v>3.0808</v>
      </c>
      <c r="H25" s="3">
        <f t="shared" si="3"/>
        <v>4.5095999999999998</v>
      </c>
      <c r="I25" s="3">
        <f t="shared" si="3"/>
        <v>0.74399999999999999</v>
      </c>
      <c r="J25" s="3">
        <f t="shared" si="3"/>
        <v>4.3352000000000004</v>
      </c>
      <c r="K25" s="3">
        <f t="shared" si="3"/>
        <v>0.78720000000000001</v>
      </c>
    </row>
    <row r="26" spans="1:13" x14ac:dyDescent="0.2">
      <c r="A26" s="2" t="s">
        <v>27</v>
      </c>
      <c r="B26" s="3">
        <f t="shared" si="2"/>
        <v>0.26</v>
      </c>
      <c r="C26" s="3">
        <f t="shared" si="3"/>
        <v>1.1888000000000001</v>
      </c>
      <c r="D26" s="3">
        <f t="shared" si="3"/>
        <v>1.972</v>
      </c>
      <c r="E26" s="3">
        <f t="shared" si="3"/>
        <v>0.3372</v>
      </c>
      <c r="F26" s="3">
        <f t="shared" si="3"/>
        <v>0.36359999999999998</v>
      </c>
      <c r="G26" s="3">
        <f t="shared" si="3"/>
        <v>0.44719999999999999</v>
      </c>
      <c r="H26" s="3">
        <f t="shared" si="3"/>
        <v>1.1004</v>
      </c>
      <c r="I26" s="3">
        <f t="shared" si="3"/>
        <v>0.1188</v>
      </c>
      <c r="J26" s="3">
        <f t="shared" si="3"/>
        <v>0.99960000000000004</v>
      </c>
      <c r="K26" s="3">
        <f t="shared" si="3"/>
        <v>0.43559999999999999</v>
      </c>
    </row>
    <row r="27" spans="1:13" x14ac:dyDescent="0.2">
      <c r="A27" s="2" t="s">
        <v>20</v>
      </c>
      <c r="B27" s="3">
        <f t="shared" si="2"/>
        <v>6.1400000000000003E-2</v>
      </c>
      <c r="C27" s="3">
        <f t="shared" si="3"/>
        <v>0.27</v>
      </c>
      <c r="D27" s="3">
        <f t="shared" si="3"/>
        <v>0.37959999999999999</v>
      </c>
      <c r="E27" s="3">
        <f t="shared" si="3"/>
        <v>3.44E-2</v>
      </c>
      <c r="F27" s="3">
        <f t="shared" si="3"/>
        <v>3.32E-2</v>
      </c>
      <c r="G27" s="3">
        <f t="shared" si="3"/>
        <v>3.5200000000000002E-2</v>
      </c>
      <c r="H27" s="3">
        <f t="shared" si="3"/>
        <v>0.1396</v>
      </c>
      <c r="I27" s="3">
        <f t="shared" si="3"/>
        <v>1.6799999999999999E-2</v>
      </c>
      <c r="J27" s="3">
        <f t="shared" si="3"/>
        <v>9.5200000000000007E-2</v>
      </c>
      <c r="K27" s="3">
        <f t="shared" si="3"/>
        <v>6.4399999999999999E-2</v>
      </c>
    </row>
    <row r="28" spans="1:13" x14ac:dyDescent="0.2">
      <c r="A28" s="2" t="s">
        <v>21</v>
      </c>
      <c r="B28" s="3">
        <f t="shared" si="2"/>
        <v>1.0699999999999999E-2</v>
      </c>
      <c r="C28" s="3">
        <f t="shared" si="3"/>
        <v>1.44E-2</v>
      </c>
      <c r="D28" s="3">
        <f t="shared" si="3"/>
        <v>3.4000000000000002E-2</v>
      </c>
      <c r="E28" s="3">
        <f t="shared" si="3"/>
        <v>2.3999999999999998E-3</v>
      </c>
      <c r="F28" s="3">
        <f t="shared" si="3"/>
        <v>3.5999999999999999E-3</v>
      </c>
      <c r="G28" s="3">
        <f t="shared" si="3"/>
        <v>8.0000000000000004E-4</v>
      </c>
      <c r="H28" s="3">
        <f t="shared" si="3"/>
        <v>2.3999999999999998E-3</v>
      </c>
      <c r="I28" s="3">
        <f t="shared" si="3"/>
        <v>4.0000000000000002E-4</v>
      </c>
      <c r="J28" s="3">
        <f t="shared" si="3"/>
        <v>3.2000000000000002E-3</v>
      </c>
      <c r="K28" s="3">
        <f t="shared" si="3"/>
        <v>4.0000000000000001E-3</v>
      </c>
    </row>
    <row r="29" spans="1:13" x14ac:dyDescent="0.2">
      <c r="A29" s="2" t="s">
        <v>22</v>
      </c>
      <c r="B29" s="3">
        <f t="shared" si="2"/>
        <v>3.3999999999999998E-3</v>
      </c>
      <c r="C29" s="3">
        <f t="shared" si="3"/>
        <v>2.3999999999999998E-3</v>
      </c>
      <c r="D29" s="3">
        <f t="shared" si="3"/>
        <v>6.4000000000000003E-3</v>
      </c>
      <c r="E29" s="3">
        <f t="shared" si="3"/>
        <v>8.0000000000000004E-4</v>
      </c>
      <c r="F29" s="3">
        <f t="shared" si="3"/>
        <v>0</v>
      </c>
      <c r="G29" s="3">
        <f t="shared" si="3"/>
        <v>0</v>
      </c>
      <c r="H29" s="3">
        <f t="shared" si="3"/>
        <v>8.0000000000000004E-4</v>
      </c>
      <c r="I29" s="3">
        <f t="shared" si="3"/>
        <v>0</v>
      </c>
      <c r="J29" s="3">
        <f t="shared" si="3"/>
        <v>8.0000000000000004E-4</v>
      </c>
      <c r="K29" s="3">
        <f t="shared" si="3"/>
        <v>1.1999999999999999E-3</v>
      </c>
    </row>
    <row r="30" spans="1:13" x14ac:dyDescent="0.2">
      <c r="A30" s="2" t="s">
        <v>28</v>
      </c>
      <c r="B30" s="3">
        <f t="shared" si="2"/>
        <v>8.0000000000000004E-4</v>
      </c>
      <c r="C30" s="3">
        <f t="shared" si="3"/>
        <v>0</v>
      </c>
      <c r="D30" s="3">
        <f t="shared" si="3"/>
        <v>1.6000000000000001E-3</v>
      </c>
      <c r="E30" s="3">
        <f t="shared" si="3"/>
        <v>0</v>
      </c>
      <c r="F30" s="3">
        <f t="shared" si="3"/>
        <v>0</v>
      </c>
      <c r="G30" s="3">
        <f t="shared" si="3"/>
        <v>0</v>
      </c>
      <c r="H30" s="3">
        <f t="shared" si="3"/>
        <v>0</v>
      </c>
      <c r="I30" s="3">
        <f t="shared" si="3"/>
        <v>0</v>
      </c>
      <c r="J30" s="3">
        <f t="shared" si="3"/>
        <v>0</v>
      </c>
      <c r="K30" s="3">
        <f t="shared" si="3"/>
        <v>4.0000000000000002E-4</v>
      </c>
    </row>
    <row r="31" spans="1:13" x14ac:dyDescent="0.2">
      <c r="A31" s="24" t="s">
        <v>90</v>
      </c>
      <c r="B31" s="3">
        <f>zst_1011!H14</f>
        <v>-1.00664423455E-2</v>
      </c>
      <c r="C31" s="3">
        <f>zst_1112!H14</f>
        <v>-3.9606582661300002E-2</v>
      </c>
      <c r="D31" s="3">
        <f>zst_1213!H14</f>
        <v>1.4825309034000001E-2</v>
      </c>
      <c r="E31" s="3">
        <f>zst_1314!H14</f>
        <v>-1.83914539799E-2</v>
      </c>
      <c r="F31" s="3">
        <f>zst_1415!H14</f>
        <v>2.7383205799699998E-3</v>
      </c>
      <c r="G31" s="3">
        <f>zst_1516!H14</f>
        <v>1.31727296255E-2</v>
      </c>
      <c r="H31" s="3">
        <f>zst_1617!H14</f>
        <v>3.3413582244500001E-2</v>
      </c>
      <c r="I31" s="3">
        <f>zst_1718!H14</f>
        <v>-5.2486964546799998E-2</v>
      </c>
      <c r="J31" s="3">
        <f>zst_1819!H14</f>
        <v>3.43732262257E-2</v>
      </c>
      <c r="K31" s="3">
        <f>zst_1920!H14</f>
        <v>-3.0662949170099998E-2</v>
      </c>
      <c r="L31" s="3">
        <f>AVERAGE(D31:K31)</f>
        <v>-3.7727499839124937E-4</v>
      </c>
      <c r="M31" s="23" t="s">
        <v>117</v>
      </c>
    </row>
    <row r="32" spans="1:13" x14ac:dyDescent="0.2">
      <c r="L32" s="3">
        <f>AVERAGE(D31:G31)</f>
        <v>3.0862263148925002E-3</v>
      </c>
      <c r="M32" s="23" t="s">
        <v>118</v>
      </c>
    </row>
    <row r="33" spans="12:13" x14ac:dyDescent="0.2">
      <c r="L33" s="3">
        <f>AVERAGE(H31:K31)</f>
        <v>-3.8407763116749989E-3</v>
      </c>
      <c r="M33" s="23" t="s">
        <v>119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V28" sqref="V28"/>
    </sheetView>
  </sheetViews>
  <sheetFormatPr defaultRowHeight="12.75" x14ac:dyDescent="0.2"/>
  <cols>
    <col min="1" max="2" width="13.28515625" style="7" customWidth="1"/>
    <col min="3" max="16384" width="9.140625" style="7"/>
  </cols>
  <sheetData>
    <row r="1" spans="1:13" x14ac:dyDescent="0.2">
      <c r="A1" s="8" t="s">
        <v>0</v>
      </c>
      <c r="B1" s="8" t="str">
        <f>'2010_2011'!$O1</f>
        <v>DEELG_4_2</v>
      </c>
      <c r="C1" s="8" t="str">
        <f>'2011_2012'!$O1</f>
        <v>DEELG_4_2</v>
      </c>
      <c r="D1" s="8" t="str">
        <f>'2012_2013'!$O1</f>
        <v>DEELG_4_2</v>
      </c>
      <c r="E1" s="8" t="str">
        <f>'2013_2014'!$O1</f>
        <v>DEELG_4_2</v>
      </c>
      <c r="F1" s="8" t="str">
        <f>'2014_2015'!$O1</f>
        <v>DEELG_4_2</v>
      </c>
      <c r="G1" s="8" t="str">
        <f>'2015_2016'!$O1</f>
        <v>DEELG_4_2</v>
      </c>
      <c r="H1" s="8" t="str">
        <f>'2016_2017'!$O1</f>
        <v>DEELG_4_2</v>
      </c>
      <c r="I1" s="8" t="str">
        <f>'2017_2018'!$O1</f>
        <v>DEELG_4_2</v>
      </c>
      <c r="J1" s="8" t="str">
        <f>'2018_2019'!$O1</f>
        <v>DEELG_4_2</v>
      </c>
      <c r="K1" s="8" t="str">
        <f>'2019_2020'!$O1</f>
        <v>DEELG_4_2</v>
      </c>
      <c r="L1" s="8"/>
      <c r="M1" s="8"/>
    </row>
    <row r="2" spans="1:13" x14ac:dyDescent="0.2">
      <c r="A2" s="2" t="s">
        <v>23</v>
      </c>
      <c r="B2" s="8">
        <f>'2010_2011'!$O2</f>
        <v>3</v>
      </c>
      <c r="C2" s="8">
        <f>'2011_2012'!$O2</f>
        <v>0</v>
      </c>
      <c r="D2" s="8">
        <f>'2012_2013'!$O2</f>
        <v>15</v>
      </c>
      <c r="E2" s="8">
        <f>'2013_2014'!$O2</f>
        <v>0</v>
      </c>
      <c r="F2" s="8">
        <f>'2014_2015'!$O2</f>
        <v>3</v>
      </c>
      <c r="G2" s="8">
        <f>'2015_2016'!$O2</f>
        <v>3</v>
      </c>
      <c r="H2" s="8">
        <f>'2016_2017'!$O2</f>
        <v>0</v>
      </c>
      <c r="I2" s="8">
        <f>'2017_2018'!$O2</f>
        <v>3</v>
      </c>
      <c r="J2" s="8">
        <f>'2018_2019'!$O2</f>
        <v>0</v>
      </c>
      <c r="K2" s="8">
        <f>'2019_2020'!$O2</f>
        <v>0</v>
      </c>
      <c r="L2" s="8"/>
      <c r="M2" s="8"/>
    </row>
    <row r="3" spans="1:13" x14ac:dyDescent="0.2">
      <c r="A3" s="2" t="s">
        <v>16</v>
      </c>
      <c r="B3" s="8">
        <f>'2010_2011'!$O3</f>
        <v>9</v>
      </c>
      <c r="C3" s="8">
        <f>'2011_2012'!$O3</f>
        <v>7</v>
      </c>
      <c r="D3" s="8">
        <f>'2012_2013'!$O3</f>
        <v>23</v>
      </c>
      <c r="E3" s="8">
        <f>'2013_2014'!$O3</f>
        <v>2</v>
      </c>
      <c r="F3" s="8">
        <f>'2014_2015'!$O3</f>
        <v>11</v>
      </c>
      <c r="G3" s="8">
        <f>'2015_2016'!$O3</f>
        <v>6</v>
      </c>
      <c r="H3" s="8">
        <f>'2016_2017'!$O3</f>
        <v>1</v>
      </c>
      <c r="I3" s="8">
        <f>'2017_2018'!$O3</f>
        <v>16</v>
      </c>
      <c r="J3" s="8">
        <f>'2018_2019'!$O3</f>
        <v>0</v>
      </c>
      <c r="K3" s="8">
        <f>'2019_2020'!$O3</f>
        <v>0</v>
      </c>
      <c r="L3" s="8"/>
      <c r="M3" s="8"/>
    </row>
    <row r="4" spans="1:13" x14ac:dyDescent="0.2">
      <c r="A4" s="2" t="s">
        <v>17</v>
      </c>
      <c r="B4" s="8">
        <f>'2010_2011'!$O4</f>
        <v>85</v>
      </c>
      <c r="C4" s="8">
        <f>'2011_2012'!$O4</f>
        <v>74</v>
      </c>
      <c r="D4" s="8">
        <f>'2012_2013'!$O4</f>
        <v>75</v>
      </c>
      <c r="E4" s="8">
        <f>'2013_2014'!$O4</f>
        <v>18</v>
      </c>
      <c r="F4" s="8">
        <f>'2014_2015'!$O4</f>
        <v>36</v>
      </c>
      <c r="G4" s="8">
        <f>'2015_2016'!$O4</f>
        <v>13</v>
      </c>
      <c r="H4" s="8">
        <f>'2016_2017'!$O4</f>
        <v>12</v>
      </c>
      <c r="I4" s="8">
        <f>'2017_2018'!$O4</f>
        <v>103</v>
      </c>
      <c r="J4" s="8">
        <f>'2018_2019'!$O4</f>
        <v>3</v>
      </c>
      <c r="K4" s="8">
        <f>'2019_2020'!$O4</f>
        <v>9</v>
      </c>
      <c r="L4" s="8"/>
      <c r="M4" s="8"/>
    </row>
    <row r="5" spans="1:13" x14ac:dyDescent="0.2">
      <c r="A5" s="2" t="s">
        <v>18</v>
      </c>
      <c r="B5" s="8">
        <f>'2010_2011'!$O5</f>
        <v>1163</v>
      </c>
      <c r="C5" s="8">
        <f>'2011_2012'!$O5</f>
        <v>1400</v>
      </c>
      <c r="D5" s="8">
        <f>'2012_2013'!$O5</f>
        <v>765</v>
      </c>
      <c r="E5" s="8">
        <f>'2013_2014'!$O5</f>
        <v>281</v>
      </c>
      <c r="F5" s="8">
        <f>'2014_2015'!$O5</f>
        <v>354</v>
      </c>
      <c r="G5" s="8">
        <f>'2015_2016'!$O5</f>
        <v>126</v>
      </c>
      <c r="H5" s="8">
        <f>'2016_2017'!$O5</f>
        <v>115</v>
      </c>
      <c r="I5" s="8">
        <f>'2017_2018'!$O5</f>
        <v>1258</v>
      </c>
      <c r="J5" s="8">
        <f>'2018_2019'!$O5</f>
        <v>43</v>
      </c>
      <c r="K5" s="8">
        <f>'2019_2020'!$O5</f>
        <v>166</v>
      </c>
      <c r="L5" s="8"/>
      <c r="M5" s="8"/>
    </row>
    <row r="6" spans="1:13" x14ac:dyDescent="0.2">
      <c r="A6" s="2" t="s">
        <v>24</v>
      </c>
      <c r="B6" s="8">
        <f>'2010_2011'!$O6</f>
        <v>6901</v>
      </c>
      <c r="C6" s="8">
        <f>'2011_2012'!$O6</f>
        <v>8859</v>
      </c>
      <c r="D6" s="8">
        <f>'2012_2013'!$O6</f>
        <v>3735</v>
      </c>
      <c r="E6" s="8">
        <f>'2013_2014'!$O6</f>
        <v>1621</v>
      </c>
      <c r="F6" s="8">
        <f>'2014_2015'!$O6</f>
        <v>1617</v>
      </c>
      <c r="G6" s="8">
        <f>'2015_2016'!$O6</f>
        <v>1144</v>
      </c>
      <c r="H6" s="8">
        <f>'2016_2017'!$O6</f>
        <v>733</v>
      </c>
      <c r="I6" s="8">
        <f>'2017_2018'!$O6</f>
        <v>4413</v>
      </c>
      <c r="J6" s="8">
        <f>'2018_2019'!$O6</f>
        <v>411</v>
      </c>
      <c r="K6" s="8">
        <f>'2019_2020'!$O6</f>
        <v>1498</v>
      </c>
      <c r="L6" s="8"/>
      <c r="M6" s="8"/>
    </row>
    <row r="7" spans="1:13" x14ac:dyDescent="0.2">
      <c r="A7" s="2" t="s">
        <v>25</v>
      </c>
      <c r="B7" s="8">
        <f>'2010_2011'!$O7</f>
        <v>22613</v>
      </c>
      <c r="C7" s="8">
        <f>'2011_2012'!$O7</f>
        <v>10243</v>
      </c>
      <c r="D7" s="8">
        <f>'2012_2013'!$O7</f>
        <v>5465</v>
      </c>
      <c r="E7" s="8">
        <f>'2013_2014'!$O7</f>
        <v>6596</v>
      </c>
      <c r="F7" s="8">
        <f>'2014_2015'!$O7</f>
        <v>4123</v>
      </c>
      <c r="G7" s="8">
        <f>'2015_2016'!$O7</f>
        <v>3746</v>
      </c>
      <c r="H7" s="8">
        <f>'2016_2017'!$O7</f>
        <v>1751</v>
      </c>
      <c r="I7" s="8">
        <f>'2017_2018'!$O7</f>
        <v>9431</v>
      </c>
      <c r="J7" s="8">
        <f>'2018_2019'!$O7</f>
        <v>1573</v>
      </c>
      <c r="K7" s="8">
        <f>'2019_2020'!$O7</f>
        <v>18044</v>
      </c>
      <c r="L7" s="8"/>
      <c r="M7" s="8"/>
    </row>
    <row r="8" spans="1:13" x14ac:dyDescent="0.2">
      <c r="A8" s="2" t="s">
        <v>19</v>
      </c>
      <c r="B8" s="8">
        <f>'2010_2011'!$O8</f>
        <v>78020</v>
      </c>
      <c r="C8" s="8">
        <f>'2011_2012'!$O8</f>
        <v>5009</v>
      </c>
      <c r="D8" s="8">
        <f>'2012_2013'!$O8</f>
        <v>8707</v>
      </c>
      <c r="E8" s="8">
        <f>'2013_2014'!$O8</f>
        <v>21503</v>
      </c>
      <c r="F8" s="8">
        <f>'2014_2015'!$O8</f>
        <v>21795</v>
      </c>
      <c r="G8" s="8">
        <f>'2015_2016'!$O8</f>
        <v>21797</v>
      </c>
      <c r="H8" s="8">
        <f>'2016_2017'!$O8</f>
        <v>12603</v>
      </c>
      <c r="I8" s="8">
        <f>'2017_2018'!$O8</f>
        <v>14277</v>
      </c>
      <c r="J8" s="8">
        <f>'2018_2019'!$O8</f>
        <v>14071</v>
      </c>
      <c r="K8" s="8">
        <f>'2019_2020'!$O8</f>
        <v>9169</v>
      </c>
      <c r="L8" s="8"/>
      <c r="M8" s="8"/>
    </row>
    <row r="9" spans="1:13" x14ac:dyDescent="0.2">
      <c r="A9" s="2" t="s">
        <v>26</v>
      </c>
      <c r="B9" s="8">
        <f>'2010_2011'!$O9</f>
        <v>16070</v>
      </c>
      <c r="C9" s="8">
        <f>'2011_2012'!$O9</f>
        <v>3474</v>
      </c>
      <c r="D9" s="8">
        <f>'2012_2013'!$O9</f>
        <v>8409</v>
      </c>
      <c r="E9" s="8">
        <f>'2013_2014'!$O9</f>
        <v>3417</v>
      </c>
      <c r="F9" s="8">
        <f>'2014_2015'!$O9</f>
        <v>5712</v>
      </c>
      <c r="G9" s="8">
        <f>'2015_2016'!$O9</f>
        <v>6489</v>
      </c>
      <c r="H9" s="8">
        <f>'2016_2017'!$O9</f>
        <v>15358</v>
      </c>
      <c r="I9" s="8">
        <f>'2017_2018'!$O9</f>
        <v>2527</v>
      </c>
      <c r="J9" s="8">
        <f>'2018_2019'!$O9</f>
        <v>12960</v>
      </c>
      <c r="K9" s="8">
        <f>'2019_2020'!$O9</f>
        <v>2413</v>
      </c>
      <c r="L9" s="8"/>
      <c r="M9" s="8"/>
    </row>
    <row r="10" spans="1:13" x14ac:dyDescent="0.2">
      <c r="A10" s="2" t="s">
        <v>27</v>
      </c>
      <c r="B10" s="8">
        <f>'2010_2011'!$O10</f>
        <v>3114</v>
      </c>
      <c r="C10" s="8">
        <f>'2011_2012'!$O10</f>
        <v>3005</v>
      </c>
      <c r="D10" s="8">
        <f>'2012_2013'!$O10</f>
        <v>5427</v>
      </c>
      <c r="E10" s="8">
        <f>'2013_2014'!$O10</f>
        <v>1153</v>
      </c>
      <c r="F10" s="8">
        <f>'2014_2015'!$O10</f>
        <v>1034</v>
      </c>
      <c r="G10" s="8">
        <f>'2015_2016'!$O10</f>
        <v>1300</v>
      </c>
      <c r="H10" s="8">
        <f>'2016_2017'!$O10</f>
        <v>3725</v>
      </c>
      <c r="I10" s="8">
        <f>'2017_2018'!$O10</f>
        <v>405</v>
      </c>
      <c r="J10" s="8">
        <f>'2018_2019'!$O10</f>
        <v>3099</v>
      </c>
      <c r="K10" s="8">
        <f>'2019_2020'!$O10</f>
        <v>1352</v>
      </c>
      <c r="L10" s="8"/>
      <c r="M10" s="8"/>
    </row>
    <row r="11" spans="1:13" x14ac:dyDescent="0.2">
      <c r="A11" s="2" t="s">
        <v>20</v>
      </c>
      <c r="B11" s="8">
        <f>'2010_2011'!$O11</f>
        <v>810</v>
      </c>
      <c r="C11" s="8">
        <f>'2011_2012'!$O11</f>
        <v>858</v>
      </c>
      <c r="D11" s="8">
        <f>'2012_2013'!$O11</f>
        <v>1240</v>
      </c>
      <c r="E11" s="8">
        <f>'2013_2014'!$O11</f>
        <v>182</v>
      </c>
      <c r="F11" s="8">
        <f>'2014_2015'!$O11</f>
        <v>101</v>
      </c>
      <c r="G11" s="8">
        <f>'2015_2016'!$O11</f>
        <v>153</v>
      </c>
      <c r="H11" s="8">
        <f>'2016_2017'!$O11</f>
        <v>466</v>
      </c>
      <c r="I11" s="8">
        <f>'2017_2018'!$O11</f>
        <v>60</v>
      </c>
      <c r="J11" s="8">
        <f>'2018_2019'!$O11</f>
        <v>333</v>
      </c>
      <c r="K11" s="8">
        <f>'2019_2020'!$O11</f>
        <v>247</v>
      </c>
      <c r="L11" s="8"/>
      <c r="M11" s="8"/>
    </row>
    <row r="12" spans="1:13" x14ac:dyDescent="0.2">
      <c r="A12" s="2" t="s">
        <v>21</v>
      </c>
      <c r="B12" s="8">
        <f>'2010_2011'!$O12</f>
        <v>175</v>
      </c>
      <c r="C12" s="8">
        <f>'2011_2012'!$O12</f>
        <v>62</v>
      </c>
      <c r="D12" s="8">
        <f>'2012_2013'!$O12</f>
        <v>122</v>
      </c>
      <c r="E12" s="8">
        <f>'2013_2014'!$O12</f>
        <v>16</v>
      </c>
      <c r="F12" s="8">
        <f>'2014_2015'!$O12</f>
        <v>7</v>
      </c>
      <c r="G12" s="8">
        <f>'2015_2016'!$O12</f>
        <v>12</v>
      </c>
      <c r="H12" s="8">
        <f>'2016_2017'!$O12</f>
        <v>23</v>
      </c>
      <c r="I12" s="8">
        <f>'2017_2018'!$O12</f>
        <v>11</v>
      </c>
      <c r="J12" s="8">
        <f>'2018_2019'!$O12</f>
        <v>10</v>
      </c>
      <c r="K12" s="8">
        <f>'2019_2020'!$O12</f>
        <v>16</v>
      </c>
      <c r="L12" s="8"/>
      <c r="M12" s="8"/>
    </row>
    <row r="13" spans="1:13" x14ac:dyDescent="0.2">
      <c r="A13" s="2" t="s">
        <v>22</v>
      </c>
      <c r="B13" s="8">
        <f>'2010_2011'!$O13</f>
        <v>43</v>
      </c>
      <c r="C13" s="8">
        <f>'2011_2012'!$O13</f>
        <v>5</v>
      </c>
      <c r="D13" s="8">
        <f>'2012_2013'!$O13</f>
        <v>28</v>
      </c>
      <c r="E13" s="8">
        <f>'2013_2014'!$O13</f>
        <v>4</v>
      </c>
      <c r="F13" s="8">
        <f>'2014_2015'!$O13</f>
        <v>0</v>
      </c>
      <c r="G13" s="8">
        <f>'2015_2016'!$O13</f>
        <v>3</v>
      </c>
      <c r="H13" s="8">
        <f>'2016_2017'!$O13</f>
        <v>5</v>
      </c>
      <c r="I13" s="8">
        <f>'2017_2018'!$O13</f>
        <v>0</v>
      </c>
      <c r="J13" s="8">
        <f>'2018_2019'!$O13</f>
        <v>1</v>
      </c>
      <c r="K13" s="8">
        <f>'2019_2020'!$O13</f>
        <v>2</v>
      </c>
      <c r="L13" s="8"/>
      <c r="M13" s="8"/>
    </row>
    <row r="14" spans="1:13" x14ac:dyDescent="0.2">
      <c r="A14" s="2" t="s">
        <v>28</v>
      </c>
      <c r="B14" s="8">
        <f>'2010_2011'!$O14</f>
        <v>18</v>
      </c>
      <c r="C14" s="8">
        <f>'2011_2012'!$O14</f>
        <v>0</v>
      </c>
      <c r="D14" s="8">
        <f>'2012_2013'!$O14</f>
        <v>11</v>
      </c>
      <c r="E14" s="8">
        <f>'2013_2014'!$O14</f>
        <v>0</v>
      </c>
      <c r="F14" s="8">
        <f>'2014_2015'!$O14</f>
        <v>0</v>
      </c>
      <c r="G14" s="8">
        <f>'2015_2016'!$O14</f>
        <v>1</v>
      </c>
      <c r="H14" s="8">
        <f>'2016_2017'!$O14</f>
        <v>1</v>
      </c>
      <c r="I14" s="8">
        <f>'2017_2018'!$O14</f>
        <v>0</v>
      </c>
      <c r="J14" s="8">
        <f>'2018_2019'!$O14</f>
        <v>0</v>
      </c>
      <c r="K14" s="8">
        <f>'2019_2020'!$O14</f>
        <v>2</v>
      </c>
      <c r="L14" s="8"/>
      <c r="M14" s="8"/>
    </row>
    <row r="15" spans="1:13" x14ac:dyDescent="0.2">
      <c r="A15" s="8" t="s">
        <v>57</v>
      </c>
      <c r="B15" s="8">
        <f>SUM(B2:B14)</f>
        <v>129024</v>
      </c>
      <c r="C15" s="8">
        <f>SUM(C2:C14)</f>
        <v>32996</v>
      </c>
      <c r="D15" s="8">
        <f t="shared" ref="D15:K15" si="0">SUM(D2:D14)</f>
        <v>34022</v>
      </c>
      <c r="E15" s="8">
        <f t="shared" si="0"/>
        <v>34793</v>
      </c>
      <c r="F15" s="8">
        <f t="shared" si="0"/>
        <v>34793</v>
      </c>
      <c r="G15" s="8">
        <f t="shared" si="0"/>
        <v>34793</v>
      </c>
      <c r="H15" s="8">
        <f t="shared" si="0"/>
        <v>34793</v>
      </c>
      <c r="I15" s="8">
        <f t="shared" si="0"/>
        <v>32504</v>
      </c>
      <c r="J15" s="8">
        <f t="shared" si="0"/>
        <v>32504</v>
      </c>
      <c r="K15" s="8">
        <f t="shared" si="0"/>
        <v>32918</v>
      </c>
    </row>
    <row r="16" spans="1:13" x14ac:dyDescent="0.2">
      <c r="A16" s="8" t="s">
        <v>65</v>
      </c>
      <c r="B16" s="8"/>
      <c r="C16" s="7" t="s">
        <v>64</v>
      </c>
    </row>
    <row r="17" spans="1:13" x14ac:dyDescent="0.2">
      <c r="B17" s="7" t="s">
        <v>87</v>
      </c>
      <c r="C17" s="7" t="s">
        <v>43</v>
      </c>
      <c r="D17" s="7" t="s">
        <v>44</v>
      </c>
      <c r="E17" s="7" t="s">
        <v>45</v>
      </c>
      <c r="F17" s="7" t="s">
        <v>46</v>
      </c>
      <c r="G17" s="7" t="s">
        <v>47</v>
      </c>
      <c r="H17" s="7" t="s">
        <v>48</v>
      </c>
      <c r="I17" s="7" t="s">
        <v>49</v>
      </c>
      <c r="J17" s="7" t="s">
        <v>50</v>
      </c>
      <c r="K17" s="7" t="s">
        <v>51</v>
      </c>
    </row>
    <row r="18" spans="1:13" x14ac:dyDescent="0.2">
      <c r="A18" s="2" t="s">
        <v>23</v>
      </c>
      <c r="B18" s="3">
        <f>B2/10000</f>
        <v>2.9999999999999997E-4</v>
      </c>
      <c r="C18" s="3">
        <f>C2*4/10000</f>
        <v>0</v>
      </c>
      <c r="D18" s="3">
        <f>D2*4/10000</f>
        <v>6.0000000000000001E-3</v>
      </c>
      <c r="E18" s="3">
        <f>E2*4/10000</f>
        <v>0</v>
      </c>
      <c r="F18" s="3">
        <f>F2*4/10000</f>
        <v>1.1999999999999999E-3</v>
      </c>
      <c r="G18" s="3">
        <f t="shared" ref="G18:K18" si="1">G2*4/10000</f>
        <v>1.1999999999999999E-3</v>
      </c>
      <c r="H18" s="3">
        <f t="shared" si="1"/>
        <v>0</v>
      </c>
      <c r="I18" s="3">
        <f t="shared" si="1"/>
        <v>1.1999999999999999E-3</v>
      </c>
      <c r="J18" s="3">
        <f t="shared" si="1"/>
        <v>0</v>
      </c>
      <c r="K18" s="3">
        <f t="shared" si="1"/>
        <v>0</v>
      </c>
    </row>
    <row r="19" spans="1:13" x14ac:dyDescent="0.2">
      <c r="A19" s="2" t="s">
        <v>16</v>
      </c>
      <c r="B19" s="3">
        <f t="shared" ref="B19:B30" si="2">B3/10000</f>
        <v>8.9999999999999998E-4</v>
      </c>
      <c r="C19" s="3">
        <f t="shared" ref="C19:K30" si="3">C3*4/10000</f>
        <v>2.8E-3</v>
      </c>
      <c r="D19" s="3">
        <f t="shared" si="3"/>
        <v>9.1999999999999998E-3</v>
      </c>
      <c r="E19" s="3">
        <f t="shared" si="3"/>
        <v>8.0000000000000004E-4</v>
      </c>
      <c r="F19" s="3">
        <f t="shared" si="3"/>
        <v>4.4000000000000003E-3</v>
      </c>
      <c r="G19" s="3">
        <f t="shared" si="3"/>
        <v>2.3999999999999998E-3</v>
      </c>
      <c r="H19" s="3">
        <f t="shared" si="3"/>
        <v>4.0000000000000002E-4</v>
      </c>
      <c r="I19" s="3">
        <f t="shared" si="3"/>
        <v>6.4000000000000003E-3</v>
      </c>
      <c r="J19" s="3">
        <f t="shared" si="3"/>
        <v>0</v>
      </c>
      <c r="K19" s="3">
        <f t="shared" si="3"/>
        <v>0</v>
      </c>
    </row>
    <row r="20" spans="1:13" x14ac:dyDescent="0.2">
      <c r="A20" s="2" t="s">
        <v>17</v>
      </c>
      <c r="B20" s="3">
        <f t="shared" si="2"/>
        <v>8.5000000000000006E-3</v>
      </c>
      <c r="C20" s="3">
        <f t="shared" si="3"/>
        <v>2.9600000000000001E-2</v>
      </c>
      <c r="D20" s="3">
        <f t="shared" si="3"/>
        <v>0.03</v>
      </c>
      <c r="E20" s="3">
        <f t="shared" si="3"/>
        <v>7.1999999999999998E-3</v>
      </c>
      <c r="F20" s="3">
        <f t="shared" si="3"/>
        <v>1.44E-2</v>
      </c>
      <c r="G20" s="3">
        <f t="shared" si="3"/>
        <v>5.1999999999999998E-3</v>
      </c>
      <c r="H20" s="3">
        <f t="shared" si="3"/>
        <v>4.7999999999999996E-3</v>
      </c>
      <c r="I20" s="3">
        <f t="shared" si="3"/>
        <v>4.1200000000000001E-2</v>
      </c>
      <c r="J20" s="3">
        <f t="shared" si="3"/>
        <v>1.1999999999999999E-3</v>
      </c>
      <c r="K20" s="3">
        <f t="shared" si="3"/>
        <v>3.5999999999999999E-3</v>
      </c>
    </row>
    <row r="21" spans="1:13" x14ac:dyDescent="0.2">
      <c r="A21" s="2" t="s">
        <v>18</v>
      </c>
      <c r="B21" s="3">
        <f t="shared" si="2"/>
        <v>0.1163</v>
      </c>
      <c r="C21" s="3">
        <f t="shared" si="3"/>
        <v>0.56000000000000005</v>
      </c>
      <c r="D21" s="3">
        <f t="shared" si="3"/>
        <v>0.30599999999999999</v>
      </c>
      <c r="E21" s="3">
        <f t="shared" si="3"/>
        <v>0.1124</v>
      </c>
      <c r="F21" s="3">
        <f t="shared" si="3"/>
        <v>0.1416</v>
      </c>
      <c r="G21" s="3">
        <f t="shared" si="3"/>
        <v>5.04E-2</v>
      </c>
      <c r="H21" s="3">
        <f t="shared" si="3"/>
        <v>4.5999999999999999E-2</v>
      </c>
      <c r="I21" s="3">
        <f t="shared" si="3"/>
        <v>0.50319999999999998</v>
      </c>
      <c r="J21" s="3">
        <f t="shared" si="3"/>
        <v>1.72E-2</v>
      </c>
      <c r="K21" s="3">
        <f t="shared" si="3"/>
        <v>6.6400000000000001E-2</v>
      </c>
    </row>
    <row r="22" spans="1:13" x14ac:dyDescent="0.2">
      <c r="A22" s="2" t="s">
        <v>24</v>
      </c>
      <c r="B22" s="3">
        <f t="shared" si="2"/>
        <v>0.69010000000000005</v>
      </c>
      <c r="C22" s="3">
        <f t="shared" si="3"/>
        <v>3.5436000000000001</v>
      </c>
      <c r="D22" s="3">
        <f t="shared" si="3"/>
        <v>1.494</v>
      </c>
      <c r="E22" s="3">
        <f t="shared" si="3"/>
        <v>0.64839999999999998</v>
      </c>
      <c r="F22" s="3">
        <f t="shared" si="3"/>
        <v>0.64680000000000004</v>
      </c>
      <c r="G22" s="3">
        <f t="shared" si="3"/>
        <v>0.45760000000000001</v>
      </c>
      <c r="H22" s="3">
        <f t="shared" si="3"/>
        <v>0.29320000000000002</v>
      </c>
      <c r="I22" s="3">
        <f t="shared" si="3"/>
        <v>1.7652000000000001</v>
      </c>
      <c r="J22" s="3">
        <f t="shared" si="3"/>
        <v>0.16439999999999999</v>
      </c>
      <c r="K22" s="3">
        <f t="shared" si="3"/>
        <v>0.59919999999999995</v>
      </c>
    </row>
    <row r="23" spans="1:13" x14ac:dyDescent="0.2">
      <c r="A23" s="2" t="s">
        <v>25</v>
      </c>
      <c r="B23" s="3">
        <f t="shared" si="2"/>
        <v>2.2612999999999999</v>
      </c>
      <c r="C23" s="3">
        <f t="shared" si="3"/>
        <v>4.0972</v>
      </c>
      <c r="D23" s="3">
        <f t="shared" si="3"/>
        <v>2.1859999999999999</v>
      </c>
      <c r="E23" s="3">
        <f t="shared" si="3"/>
        <v>2.6383999999999999</v>
      </c>
      <c r="F23" s="3">
        <f t="shared" si="3"/>
        <v>1.6492</v>
      </c>
      <c r="G23" s="3">
        <f t="shared" si="3"/>
        <v>1.4984</v>
      </c>
      <c r="H23" s="3">
        <f t="shared" si="3"/>
        <v>0.70040000000000002</v>
      </c>
      <c r="I23" s="3">
        <f t="shared" si="3"/>
        <v>3.7724000000000002</v>
      </c>
      <c r="J23" s="3">
        <f t="shared" si="3"/>
        <v>0.62919999999999998</v>
      </c>
      <c r="K23" s="3">
        <f t="shared" si="3"/>
        <v>7.2176</v>
      </c>
    </row>
    <row r="24" spans="1:13" x14ac:dyDescent="0.2">
      <c r="A24" s="2" t="s">
        <v>19</v>
      </c>
      <c r="B24" s="3">
        <f t="shared" si="2"/>
        <v>7.8019999999999996</v>
      </c>
      <c r="C24" s="3">
        <f t="shared" si="3"/>
        <v>2.0036</v>
      </c>
      <c r="D24" s="3">
        <f t="shared" si="3"/>
        <v>3.4828000000000001</v>
      </c>
      <c r="E24" s="3">
        <f t="shared" si="3"/>
        <v>8.6012000000000004</v>
      </c>
      <c r="F24" s="3">
        <f t="shared" si="3"/>
        <v>8.718</v>
      </c>
      <c r="G24" s="3">
        <f t="shared" si="3"/>
        <v>8.7187999999999999</v>
      </c>
      <c r="H24" s="3">
        <f t="shared" si="3"/>
        <v>5.0411999999999999</v>
      </c>
      <c r="I24" s="3">
        <f t="shared" si="3"/>
        <v>5.7107999999999999</v>
      </c>
      <c r="J24" s="3">
        <f t="shared" si="3"/>
        <v>5.6284000000000001</v>
      </c>
      <c r="K24" s="3">
        <f t="shared" si="3"/>
        <v>3.6676000000000002</v>
      </c>
    </row>
    <row r="25" spans="1:13" x14ac:dyDescent="0.2">
      <c r="A25" s="2" t="s">
        <v>26</v>
      </c>
      <c r="B25" s="3">
        <f t="shared" si="2"/>
        <v>1.607</v>
      </c>
      <c r="C25" s="3">
        <f t="shared" si="3"/>
        <v>1.3895999999999999</v>
      </c>
      <c r="D25" s="3">
        <f t="shared" si="3"/>
        <v>3.3635999999999999</v>
      </c>
      <c r="E25" s="3">
        <f t="shared" si="3"/>
        <v>1.3668</v>
      </c>
      <c r="F25" s="3">
        <f t="shared" si="3"/>
        <v>2.2848000000000002</v>
      </c>
      <c r="G25" s="3">
        <f t="shared" si="3"/>
        <v>2.5956000000000001</v>
      </c>
      <c r="H25" s="3">
        <f t="shared" si="3"/>
        <v>6.1432000000000002</v>
      </c>
      <c r="I25" s="3">
        <f t="shared" si="3"/>
        <v>1.0107999999999999</v>
      </c>
      <c r="J25" s="3">
        <f t="shared" si="3"/>
        <v>5.1840000000000002</v>
      </c>
      <c r="K25" s="3">
        <f t="shared" si="3"/>
        <v>0.96519999999999995</v>
      </c>
    </row>
    <row r="26" spans="1:13" x14ac:dyDescent="0.2">
      <c r="A26" s="2" t="s">
        <v>27</v>
      </c>
      <c r="B26" s="3">
        <f t="shared" si="2"/>
        <v>0.31140000000000001</v>
      </c>
      <c r="C26" s="3">
        <f t="shared" si="3"/>
        <v>1.202</v>
      </c>
      <c r="D26" s="3">
        <f t="shared" si="3"/>
        <v>2.1707999999999998</v>
      </c>
      <c r="E26" s="3">
        <f t="shared" si="3"/>
        <v>0.4612</v>
      </c>
      <c r="F26" s="3">
        <f t="shared" si="3"/>
        <v>0.41360000000000002</v>
      </c>
      <c r="G26" s="3">
        <f t="shared" si="3"/>
        <v>0.52</v>
      </c>
      <c r="H26" s="3">
        <f t="shared" si="3"/>
        <v>1.49</v>
      </c>
      <c r="I26" s="3">
        <f t="shared" si="3"/>
        <v>0.16200000000000001</v>
      </c>
      <c r="J26" s="3">
        <f t="shared" si="3"/>
        <v>1.2396</v>
      </c>
      <c r="K26" s="3">
        <f t="shared" si="3"/>
        <v>0.54079999999999995</v>
      </c>
    </row>
    <row r="27" spans="1:13" x14ac:dyDescent="0.2">
      <c r="A27" s="2" t="s">
        <v>20</v>
      </c>
      <c r="B27" s="3">
        <f t="shared" si="2"/>
        <v>8.1000000000000003E-2</v>
      </c>
      <c r="C27" s="3">
        <f t="shared" si="3"/>
        <v>0.34320000000000001</v>
      </c>
      <c r="D27" s="3">
        <f t="shared" si="3"/>
        <v>0.496</v>
      </c>
      <c r="E27" s="3">
        <f t="shared" si="3"/>
        <v>7.2800000000000004E-2</v>
      </c>
      <c r="F27" s="3">
        <f t="shared" si="3"/>
        <v>4.0399999999999998E-2</v>
      </c>
      <c r="G27" s="3">
        <f t="shared" si="3"/>
        <v>6.1199999999999997E-2</v>
      </c>
      <c r="H27" s="3">
        <f t="shared" si="3"/>
        <v>0.18640000000000001</v>
      </c>
      <c r="I27" s="3">
        <f t="shared" si="3"/>
        <v>2.4E-2</v>
      </c>
      <c r="J27" s="3">
        <f t="shared" si="3"/>
        <v>0.13320000000000001</v>
      </c>
      <c r="K27" s="3">
        <f t="shared" si="3"/>
        <v>9.8799999999999999E-2</v>
      </c>
    </row>
    <row r="28" spans="1:13" x14ac:dyDescent="0.2">
      <c r="A28" s="2" t="s">
        <v>21</v>
      </c>
      <c r="B28" s="3">
        <f t="shared" si="2"/>
        <v>1.7500000000000002E-2</v>
      </c>
      <c r="C28" s="3">
        <f t="shared" si="3"/>
        <v>2.4799999999999999E-2</v>
      </c>
      <c r="D28" s="3">
        <f t="shared" si="3"/>
        <v>4.8800000000000003E-2</v>
      </c>
      <c r="E28" s="3">
        <f t="shared" si="3"/>
        <v>6.4000000000000003E-3</v>
      </c>
      <c r="F28" s="3">
        <f t="shared" si="3"/>
        <v>2.8E-3</v>
      </c>
      <c r="G28" s="3">
        <f t="shared" si="3"/>
        <v>4.7999999999999996E-3</v>
      </c>
      <c r="H28" s="3">
        <f t="shared" si="3"/>
        <v>9.1999999999999998E-3</v>
      </c>
      <c r="I28" s="3">
        <f t="shared" si="3"/>
        <v>4.4000000000000003E-3</v>
      </c>
      <c r="J28" s="3">
        <f t="shared" si="3"/>
        <v>4.0000000000000001E-3</v>
      </c>
      <c r="K28" s="3">
        <f t="shared" si="3"/>
        <v>6.4000000000000003E-3</v>
      </c>
    </row>
    <row r="29" spans="1:13" x14ac:dyDescent="0.2">
      <c r="A29" s="2" t="s">
        <v>22</v>
      </c>
      <c r="B29" s="3">
        <f t="shared" si="2"/>
        <v>4.3E-3</v>
      </c>
      <c r="C29" s="3">
        <f t="shared" si="3"/>
        <v>2E-3</v>
      </c>
      <c r="D29" s="3">
        <f t="shared" si="3"/>
        <v>1.12E-2</v>
      </c>
      <c r="E29" s="3">
        <f t="shared" si="3"/>
        <v>1.6000000000000001E-3</v>
      </c>
      <c r="F29" s="3">
        <f t="shared" si="3"/>
        <v>0</v>
      </c>
      <c r="G29" s="3">
        <f t="shared" si="3"/>
        <v>1.1999999999999999E-3</v>
      </c>
      <c r="H29" s="3">
        <f t="shared" si="3"/>
        <v>2E-3</v>
      </c>
      <c r="I29" s="3">
        <f t="shared" si="3"/>
        <v>0</v>
      </c>
      <c r="J29" s="3">
        <f t="shared" si="3"/>
        <v>4.0000000000000002E-4</v>
      </c>
      <c r="K29" s="3">
        <f t="shared" si="3"/>
        <v>8.0000000000000004E-4</v>
      </c>
    </row>
    <row r="30" spans="1:13" x14ac:dyDescent="0.2">
      <c r="A30" s="2" t="s">
        <v>28</v>
      </c>
      <c r="B30" s="3">
        <f t="shared" si="2"/>
        <v>1.8E-3</v>
      </c>
      <c r="C30" s="3">
        <f t="shared" si="3"/>
        <v>0</v>
      </c>
      <c r="D30" s="3">
        <f t="shared" si="3"/>
        <v>4.4000000000000003E-3</v>
      </c>
      <c r="E30" s="3">
        <f t="shared" si="3"/>
        <v>0</v>
      </c>
      <c r="F30" s="3">
        <f t="shared" si="3"/>
        <v>0</v>
      </c>
      <c r="G30" s="3">
        <f t="shared" si="3"/>
        <v>4.0000000000000002E-4</v>
      </c>
      <c r="H30" s="3">
        <f t="shared" si="3"/>
        <v>4.0000000000000002E-4</v>
      </c>
      <c r="I30" s="3">
        <f t="shared" si="3"/>
        <v>0</v>
      </c>
      <c r="J30" s="3">
        <f t="shared" si="3"/>
        <v>0</v>
      </c>
      <c r="K30" s="3">
        <f t="shared" si="3"/>
        <v>8.0000000000000004E-4</v>
      </c>
    </row>
    <row r="31" spans="1:13" x14ac:dyDescent="0.2">
      <c r="A31" s="24" t="s">
        <v>90</v>
      </c>
      <c r="B31" s="3">
        <f>zst_1011!H15</f>
        <v>-3.1353856646799999E-3</v>
      </c>
      <c r="C31" s="3">
        <f>zst_1112!H15</f>
        <v>-4.6007660175500002E-2</v>
      </c>
      <c r="D31" s="3">
        <f>zst_1213!H15</f>
        <v>1.89215822283E-2</v>
      </c>
      <c r="E31" s="3">
        <f>zst_1314!H15</f>
        <v>-1.0629825215400001E-2</v>
      </c>
      <c r="F31" s="3">
        <f>zst_1415!H15</f>
        <v>-2.2219076855E-3</v>
      </c>
      <c r="G31" s="3">
        <f>zst_1516!H15</f>
        <v>8.1868929885300003E-3</v>
      </c>
      <c r="H31" s="3">
        <f>zst_1617!H15</f>
        <v>4.2422400515E-2</v>
      </c>
      <c r="I31" s="3">
        <f>zst_1718!H15</f>
        <v>-4.8283656642400002E-2</v>
      </c>
      <c r="J31" s="3">
        <f>zst_1819!H15</f>
        <v>3.7713531361600001E-2</v>
      </c>
      <c r="K31" s="3">
        <f>zst_1920!H15</f>
        <v>-2.6745007710200001E-2</v>
      </c>
      <c r="L31" s="3">
        <f>AVERAGE(D31:K31)</f>
        <v>2.4205012299912498E-3</v>
      </c>
      <c r="M31" s="23" t="s">
        <v>117</v>
      </c>
    </row>
    <row r="32" spans="1:13" x14ac:dyDescent="0.2">
      <c r="L32" s="3">
        <f>AVERAGE(D31:G31)</f>
        <v>3.5641855789825001E-3</v>
      </c>
      <c r="M32" s="23" t="s">
        <v>118</v>
      </c>
    </row>
    <row r="33" spans="12:13" x14ac:dyDescent="0.2">
      <c r="L33" s="3">
        <f>AVERAGE(H31:K31)</f>
        <v>1.2768168809999996E-3</v>
      </c>
      <c r="M33" s="23" t="s">
        <v>119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13" workbookViewId="0">
      <selection activeCell="L20" sqref="L20"/>
    </sheetView>
  </sheetViews>
  <sheetFormatPr defaultRowHeight="12.75" x14ac:dyDescent="0.2"/>
  <cols>
    <col min="1" max="2" width="13.28515625" style="7" customWidth="1"/>
    <col min="3" max="16384" width="9.140625" style="7"/>
  </cols>
  <sheetData>
    <row r="1" spans="1:13" x14ac:dyDescent="0.2">
      <c r="A1" s="8" t="s">
        <v>0</v>
      </c>
      <c r="B1" s="8" t="str">
        <f>'2010_2011'!$P1</f>
        <v>DEELG_4_3</v>
      </c>
      <c r="C1" s="8" t="str">
        <f>'2011_2012'!$P1</f>
        <v>DEELG_4_3</v>
      </c>
      <c r="D1" s="8" t="str">
        <f>'2012_2013'!$P1</f>
        <v>DEELG_4_3</v>
      </c>
      <c r="E1" s="8" t="str">
        <f>'2013_2014'!$P1</f>
        <v>DEELG_4_3</v>
      </c>
      <c r="F1" s="8" t="str">
        <f>'2014_2015'!$P1</f>
        <v>DEELG_4_3</v>
      </c>
      <c r="G1" s="8" t="str">
        <f>'2015_2016'!$P1</f>
        <v>DEELG_4_3</v>
      </c>
      <c r="H1" s="8" t="str">
        <f>'2016_2017'!$P1</f>
        <v>DEELG_4_3</v>
      </c>
      <c r="I1" s="8" t="str">
        <f>'2017_2018'!$P1</f>
        <v>DEELG_4_3</v>
      </c>
      <c r="J1" s="8" t="str">
        <f>'2018_2019'!$P1</f>
        <v>DEELG_4_3</v>
      </c>
      <c r="K1" s="8" t="str">
        <f>'2019_2020'!$P1</f>
        <v>DEELG_4_3</v>
      </c>
      <c r="L1" s="8"/>
      <c r="M1" s="8"/>
    </row>
    <row r="2" spans="1:13" x14ac:dyDescent="0.2">
      <c r="A2" s="2" t="s">
        <v>23</v>
      </c>
      <c r="B2" s="8">
        <f>'2010_2011'!$P2</f>
        <v>1</v>
      </c>
      <c r="C2" s="8">
        <f>'2011_2012'!$P2</f>
        <v>1</v>
      </c>
      <c r="D2" s="8">
        <f>'2012_2013'!$P2</f>
        <v>4</v>
      </c>
      <c r="E2" s="8">
        <f>'2013_2014'!$P2</f>
        <v>0</v>
      </c>
      <c r="F2" s="8">
        <f>'2014_2015'!$P2</f>
        <v>8</v>
      </c>
      <c r="G2" s="8">
        <f>'2015_2016'!$P2</f>
        <v>0</v>
      </c>
      <c r="H2" s="8">
        <f>'2016_2017'!$P2</f>
        <v>3</v>
      </c>
      <c r="I2" s="8">
        <f>'2017_2018'!$P2</f>
        <v>3</v>
      </c>
      <c r="J2" s="8">
        <f>'2018_2019'!$P2</f>
        <v>0</v>
      </c>
      <c r="K2" s="8">
        <f>'2019_2020'!$P2</f>
        <v>0</v>
      </c>
      <c r="L2" s="8"/>
      <c r="M2" s="8"/>
    </row>
    <row r="3" spans="1:13" x14ac:dyDescent="0.2">
      <c r="A3" s="2" t="s">
        <v>16</v>
      </c>
      <c r="B3" s="8">
        <f>'2010_2011'!$P3</f>
        <v>0</v>
      </c>
      <c r="C3" s="8">
        <f>'2011_2012'!$P3</f>
        <v>27</v>
      </c>
      <c r="D3" s="8">
        <f>'2012_2013'!$P3</f>
        <v>8</v>
      </c>
      <c r="E3" s="8">
        <f>'2013_2014'!$P3</f>
        <v>9</v>
      </c>
      <c r="F3" s="8">
        <f>'2014_2015'!$P3</f>
        <v>152</v>
      </c>
      <c r="G3" s="8">
        <f>'2015_2016'!$P3</f>
        <v>6</v>
      </c>
      <c r="H3" s="8">
        <f>'2016_2017'!$P3</f>
        <v>4</v>
      </c>
      <c r="I3" s="8">
        <f>'2017_2018'!$P3</f>
        <v>20</v>
      </c>
      <c r="J3" s="8">
        <f>'2018_2019'!$P3</f>
        <v>1</v>
      </c>
      <c r="K3" s="8">
        <f>'2019_2020'!$P3</f>
        <v>1</v>
      </c>
      <c r="L3" s="8"/>
      <c r="M3" s="8"/>
    </row>
    <row r="4" spans="1:13" x14ac:dyDescent="0.2">
      <c r="A4" s="2" t="s">
        <v>17</v>
      </c>
      <c r="B4" s="8">
        <f>'2010_2011'!$P4</f>
        <v>28</v>
      </c>
      <c r="C4" s="8">
        <f>'2011_2012'!$P4</f>
        <v>64</v>
      </c>
      <c r="D4" s="8">
        <f>'2012_2013'!$P4</f>
        <v>30</v>
      </c>
      <c r="E4" s="8">
        <f>'2013_2014'!$P4</f>
        <v>45</v>
      </c>
      <c r="F4" s="8">
        <f>'2014_2015'!$P4</f>
        <v>1254</v>
      </c>
      <c r="G4" s="8">
        <f>'2015_2016'!$P4</f>
        <v>35</v>
      </c>
      <c r="H4" s="8">
        <f>'2016_2017'!$P4</f>
        <v>12</v>
      </c>
      <c r="I4" s="8">
        <f>'2017_2018'!$P4</f>
        <v>58</v>
      </c>
      <c r="J4" s="8">
        <f>'2018_2019'!$P4</f>
        <v>4</v>
      </c>
      <c r="K4" s="8">
        <f>'2019_2020'!$P4</f>
        <v>4</v>
      </c>
      <c r="L4" s="8"/>
      <c r="M4" s="8"/>
    </row>
    <row r="5" spans="1:13" x14ac:dyDescent="0.2">
      <c r="A5" s="2" t="s">
        <v>18</v>
      </c>
      <c r="B5" s="8">
        <f>'2010_2011'!$P5</f>
        <v>379</v>
      </c>
      <c r="C5" s="8">
        <f>'2011_2012'!$P5</f>
        <v>474</v>
      </c>
      <c r="D5" s="8">
        <f>'2012_2013'!$P5</f>
        <v>252</v>
      </c>
      <c r="E5" s="8">
        <f>'2013_2014'!$P5</f>
        <v>115</v>
      </c>
      <c r="F5" s="8">
        <f>'2014_2015'!$P5</f>
        <v>1148</v>
      </c>
      <c r="G5" s="8">
        <f>'2015_2016'!$P5</f>
        <v>132</v>
      </c>
      <c r="H5" s="8">
        <f>'2016_2017'!$P5</f>
        <v>98</v>
      </c>
      <c r="I5" s="8">
        <f>'2017_2018'!$P5</f>
        <v>558</v>
      </c>
      <c r="J5" s="8">
        <f>'2018_2019'!$P5</f>
        <v>72</v>
      </c>
      <c r="K5" s="8">
        <f>'2019_2020'!$P5</f>
        <v>133</v>
      </c>
      <c r="L5" s="8"/>
      <c r="M5" s="8"/>
    </row>
    <row r="6" spans="1:13" x14ac:dyDescent="0.2">
      <c r="A6" s="2" t="s">
        <v>24</v>
      </c>
      <c r="B6" s="8">
        <f>'2010_2011'!$P6</f>
        <v>2028</v>
      </c>
      <c r="C6" s="8">
        <f>'2011_2012'!$P6</f>
        <v>7016</v>
      </c>
      <c r="D6" s="8">
        <f>'2012_2013'!$P6</f>
        <v>1399</v>
      </c>
      <c r="E6" s="8">
        <f>'2013_2014'!$P6</f>
        <v>373</v>
      </c>
      <c r="F6" s="8">
        <f>'2014_2015'!$P6</f>
        <v>1069</v>
      </c>
      <c r="G6" s="8">
        <f>'2015_2016'!$P6</f>
        <v>1702</v>
      </c>
      <c r="H6" s="8">
        <f>'2016_2017'!$P6</f>
        <v>371</v>
      </c>
      <c r="I6" s="8">
        <f>'2017_2018'!$P6</f>
        <v>2078</v>
      </c>
      <c r="J6" s="8">
        <f>'2018_2019'!$P6</f>
        <v>470</v>
      </c>
      <c r="K6" s="8">
        <f>'2019_2020'!$P6</f>
        <v>623</v>
      </c>
      <c r="L6" s="8"/>
      <c r="M6" s="8"/>
    </row>
    <row r="7" spans="1:13" x14ac:dyDescent="0.2">
      <c r="A7" s="2" t="s">
        <v>25</v>
      </c>
      <c r="B7" s="8">
        <f>'2010_2011'!$P7</f>
        <v>11949</v>
      </c>
      <c r="C7" s="8">
        <f>'2011_2012'!$P7</f>
        <v>12650</v>
      </c>
      <c r="D7" s="8">
        <f>'2012_2013'!$P7</f>
        <v>3246</v>
      </c>
      <c r="E7" s="8">
        <f>'2013_2014'!$P7</f>
        <v>3172</v>
      </c>
      <c r="F7" s="8">
        <f>'2014_2015'!$P7</f>
        <v>2637</v>
      </c>
      <c r="G7" s="8">
        <f>'2015_2016'!$P7</f>
        <v>3370</v>
      </c>
      <c r="H7" s="8">
        <f>'2016_2017'!$P7</f>
        <v>1600</v>
      </c>
      <c r="I7" s="8">
        <f>'2017_2018'!$P7</f>
        <v>6095</v>
      </c>
      <c r="J7" s="8">
        <f>'2018_2019'!$P7</f>
        <v>1269</v>
      </c>
      <c r="K7" s="8">
        <f>'2019_2020'!$P7</f>
        <v>13588</v>
      </c>
      <c r="L7" s="8"/>
      <c r="M7" s="8"/>
    </row>
    <row r="8" spans="1:13" x14ac:dyDescent="0.2">
      <c r="A8" s="2" t="s">
        <v>19</v>
      </c>
      <c r="B8" s="8">
        <f>'2010_2011'!$P8</f>
        <v>71292</v>
      </c>
      <c r="C8" s="8">
        <f>'2011_2012'!$P8</f>
        <v>3368</v>
      </c>
      <c r="D8" s="8">
        <f>'2012_2013'!$P8</f>
        <v>10954</v>
      </c>
      <c r="E8" s="8">
        <f>'2013_2014'!$P8</f>
        <v>21295</v>
      </c>
      <c r="F8" s="8">
        <f>'2014_2015'!$P8</f>
        <v>17463</v>
      </c>
      <c r="G8" s="8">
        <f>'2015_2016'!$P8</f>
        <v>18022</v>
      </c>
      <c r="H8" s="8">
        <f>'2016_2017'!$P8</f>
        <v>12734</v>
      </c>
      <c r="I8" s="8">
        <f>'2017_2018'!$P8</f>
        <v>14064</v>
      </c>
      <c r="J8" s="8">
        <f>'2018_2019'!$P8</f>
        <v>12353</v>
      </c>
      <c r="K8" s="8">
        <f>'2019_2020'!$P8</f>
        <v>9516</v>
      </c>
      <c r="L8" s="8"/>
      <c r="M8" s="8"/>
    </row>
    <row r="9" spans="1:13" x14ac:dyDescent="0.2">
      <c r="A9" s="2" t="s">
        <v>26</v>
      </c>
      <c r="B9" s="8">
        <f>'2010_2011'!$P9</f>
        <v>15090</v>
      </c>
      <c r="C9" s="8">
        <f>'2011_2012'!$P9</f>
        <v>1360</v>
      </c>
      <c r="D9" s="8">
        <f>'2012_2013'!$P9</f>
        <v>8092</v>
      </c>
      <c r="E9" s="8">
        <f>'2013_2014'!$P9</f>
        <v>2200</v>
      </c>
      <c r="F9" s="8">
        <f>'2014_2015'!$P9</f>
        <v>3704</v>
      </c>
      <c r="G9" s="8">
        <f>'2015_2016'!$P9</f>
        <v>3905</v>
      </c>
      <c r="H9" s="8">
        <f>'2016_2017'!$P9</f>
        <v>11294</v>
      </c>
      <c r="I9" s="8">
        <f>'2017_2018'!$P9</f>
        <v>1671</v>
      </c>
      <c r="J9" s="8">
        <f>'2018_2019'!$P9</f>
        <v>9604</v>
      </c>
      <c r="K9" s="8">
        <f>'2019_2020'!$P9</f>
        <v>1346</v>
      </c>
      <c r="L9" s="8"/>
      <c r="M9" s="8"/>
    </row>
    <row r="10" spans="1:13" x14ac:dyDescent="0.2">
      <c r="A10" s="2" t="s">
        <v>27</v>
      </c>
      <c r="B10" s="8">
        <f>'2010_2011'!$P10</f>
        <v>1261</v>
      </c>
      <c r="C10" s="8">
        <f>'2011_2012'!$P10</f>
        <v>689</v>
      </c>
      <c r="D10" s="8">
        <f>'2012_2013'!$P10</f>
        <v>2626</v>
      </c>
      <c r="E10" s="8">
        <f>'2013_2014'!$P10</f>
        <v>489</v>
      </c>
      <c r="F10" s="8">
        <f>'2014_2015'!$P10</f>
        <v>334</v>
      </c>
      <c r="G10" s="8">
        <f>'2015_2016'!$P10</f>
        <v>570</v>
      </c>
      <c r="H10" s="8">
        <f>'2016_2017'!$P10</f>
        <v>1549</v>
      </c>
      <c r="I10" s="8">
        <f>'2017_2018'!$P10</f>
        <v>653</v>
      </c>
      <c r="J10" s="8">
        <f>'2018_2019'!$P10</f>
        <v>1389</v>
      </c>
      <c r="K10" s="8">
        <f>'2019_2020'!$P10</f>
        <v>469</v>
      </c>
      <c r="L10" s="8"/>
      <c r="M10" s="8"/>
    </row>
    <row r="11" spans="1:13" x14ac:dyDescent="0.2">
      <c r="A11" s="2" t="s">
        <v>20</v>
      </c>
      <c r="B11" s="8">
        <f>'2010_2011'!$P11</f>
        <v>319</v>
      </c>
      <c r="C11" s="8">
        <f>'2011_2012'!$P11</f>
        <v>183</v>
      </c>
      <c r="D11" s="8">
        <f>'2012_2013'!$P11</f>
        <v>322</v>
      </c>
      <c r="E11" s="8">
        <f>'2013_2014'!$P11</f>
        <v>101</v>
      </c>
      <c r="F11" s="8">
        <f>'2014_2015'!$P11</f>
        <v>54</v>
      </c>
      <c r="G11" s="8">
        <f>'2015_2016'!$P11</f>
        <v>75</v>
      </c>
      <c r="H11" s="8">
        <f>'2016_2017'!$P11</f>
        <v>147</v>
      </c>
      <c r="I11" s="8">
        <f>'2017_2018'!$P11</f>
        <v>101</v>
      </c>
      <c r="J11" s="8">
        <f>'2018_2019'!$P11</f>
        <v>131</v>
      </c>
      <c r="K11" s="8">
        <f>'2019_2020'!$P11</f>
        <v>77</v>
      </c>
      <c r="L11" s="8"/>
      <c r="M11" s="8"/>
    </row>
    <row r="12" spans="1:13" x14ac:dyDescent="0.2">
      <c r="A12" s="2" t="s">
        <v>21</v>
      </c>
      <c r="B12" s="8">
        <f>'2010_2011'!$P12</f>
        <v>114</v>
      </c>
      <c r="C12" s="8">
        <f>'2011_2012'!$P12</f>
        <v>21</v>
      </c>
      <c r="D12" s="8">
        <f>'2012_2013'!$P12</f>
        <v>26</v>
      </c>
      <c r="E12" s="8">
        <f>'2013_2014'!$P12</f>
        <v>22</v>
      </c>
      <c r="F12" s="8">
        <f>'2014_2015'!$P12</f>
        <v>2</v>
      </c>
      <c r="G12" s="8">
        <f>'2015_2016'!$P12</f>
        <v>7</v>
      </c>
      <c r="H12" s="8">
        <f>'2016_2017'!$P12</f>
        <v>9</v>
      </c>
      <c r="I12" s="8">
        <f>'2017_2018'!$P12</f>
        <v>5</v>
      </c>
      <c r="J12" s="8">
        <f>'2018_2019'!$P12</f>
        <v>10</v>
      </c>
      <c r="K12" s="8">
        <f>'2019_2020'!$P12</f>
        <v>10</v>
      </c>
      <c r="L12" s="8"/>
      <c r="M12" s="8"/>
    </row>
    <row r="13" spans="1:13" x14ac:dyDescent="0.2">
      <c r="A13" s="2" t="s">
        <v>22</v>
      </c>
      <c r="B13" s="8">
        <f>'2010_2011'!$P13</f>
        <v>26</v>
      </c>
      <c r="C13" s="8">
        <f>'2011_2012'!$P13</f>
        <v>1</v>
      </c>
      <c r="D13" s="8">
        <f>'2012_2013'!$P13</f>
        <v>7</v>
      </c>
      <c r="E13" s="8">
        <f>'2013_2014'!$P13</f>
        <v>4</v>
      </c>
      <c r="F13" s="8">
        <f>'2014_2015'!$P13</f>
        <v>0</v>
      </c>
      <c r="G13" s="8">
        <f>'2015_2016'!$P13</f>
        <v>0</v>
      </c>
      <c r="H13" s="8">
        <f>'2016_2017'!$P13</f>
        <v>3</v>
      </c>
      <c r="I13" s="8">
        <f>'2017_2018'!$P13</f>
        <v>0</v>
      </c>
      <c r="J13" s="8">
        <f>'2018_2019'!$P13</f>
        <v>3</v>
      </c>
      <c r="K13" s="8">
        <f>'2019_2020'!$P13</f>
        <v>3</v>
      </c>
      <c r="L13" s="8"/>
      <c r="M13" s="8"/>
    </row>
    <row r="14" spans="1:13" x14ac:dyDescent="0.2">
      <c r="A14" s="2" t="s">
        <v>28</v>
      </c>
      <c r="B14" s="8">
        <f>'2010_2011'!$P14</f>
        <v>14</v>
      </c>
      <c r="C14" s="8">
        <f>'2011_2012'!$P14</f>
        <v>0</v>
      </c>
      <c r="D14" s="8">
        <f>'2012_2013'!$P14</f>
        <v>0</v>
      </c>
      <c r="E14" s="8">
        <f>'2013_2014'!$P14</f>
        <v>0</v>
      </c>
      <c r="F14" s="8">
        <f>'2014_2015'!$P14</f>
        <v>0</v>
      </c>
      <c r="G14" s="8">
        <f>'2015_2016'!$P14</f>
        <v>1</v>
      </c>
      <c r="H14" s="8">
        <f>'2016_2017'!$P14</f>
        <v>1</v>
      </c>
      <c r="I14" s="8">
        <f>'2017_2018'!$P14</f>
        <v>0</v>
      </c>
      <c r="J14" s="8">
        <f>'2018_2019'!$P14</f>
        <v>0</v>
      </c>
      <c r="K14" s="8">
        <f>'2019_2020'!$P14</f>
        <v>4</v>
      </c>
      <c r="L14" s="8"/>
      <c r="M14" s="8"/>
    </row>
    <row r="15" spans="1:13" x14ac:dyDescent="0.2">
      <c r="A15" s="8" t="s">
        <v>57</v>
      </c>
      <c r="B15" s="8">
        <f>SUM(B2:B14)</f>
        <v>102501</v>
      </c>
      <c r="C15" s="8">
        <f>SUM(C2:C14)</f>
        <v>25854</v>
      </c>
      <c r="D15" s="8">
        <f t="shared" ref="D15:K15" si="0">SUM(D2:D14)</f>
        <v>26966</v>
      </c>
      <c r="E15" s="8">
        <f t="shared" si="0"/>
        <v>27825</v>
      </c>
      <c r="F15" s="8">
        <f t="shared" si="0"/>
        <v>27825</v>
      </c>
      <c r="G15" s="8">
        <f t="shared" si="0"/>
        <v>27825</v>
      </c>
      <c r="H15" s="8">
        <f t="shared" si="0"/>
        <v>27825</v>
      </c>
      <c r="I15" s="8">
        <f t="shared" si="0"/>
        <v>25306</v>
      </c>
      <c r="J15" s="8">
        <f t="shared" si="0"/>
        <v>25306</v>
      </c>
      <c r="K15" s="8">
        <f t="shared" si="0"/>
        <v>25774</v>
      </c>
    </row>
    <row r="16" spans="1:13" x14ac:dyDescent="0.2">
      <c r="A16" s="8" t="s">
        <v>65</v>
      </c>
      <c r="B16" s="8"/>
      <c r="C16" s="7" t="s">
        <v>89</v>
      </c>
    </row>
    <row r="17" spans="1:13" x14ac:dyDescent="0.2">
      <c r="B17" s="7" t="s">
        <v>87</v>
      </c>
      <c r="C17" s="7" t="s">
        <v>43</v>
      </c>
      <c r="D17" s="7" t="s">
        <v>44</v>
      </c>
      <c r="E17" s="7" t="s">
        <v>45</v>
      </c>
      <c r="F17" s="7" t="s">
        <v>46</v>
      </c>
      <c r="G17" s="7" t="s">
        <v>47</v>
      </c>
      <c r="H17" s="7" t="s">
        <v>48</v>
      </c>
      <c r="I17" s="7" t="s">
        <v>49</v>
      </c>
      <c r="J17" s="7" t="s">
        <v>50</v>
      </c>
      <c r="K17" s="7" t="s">
        <v>51</v>
      </c>
    </row>
    <row r="18" spans="1:13" x14ac:dyDescent="0.2">
      <c r="A18" s="2" t="s">
        <v>23</v>
      </c>
      <c r="B18" s="3">
        <f>B2/10000</f>
        <v>1E-4</v>
      </c>
      <c r="C18" s="3">
        <f>C2*4/10000</f>
        <v>4.0000000000000002E-4</v>
      </c>
      <c r="D18" s="3">
        <f>D2*4/10000</f>
        <v>1.6000000000000001E-3</v>
      </c>
      <c r="E18" s="3">
        <f>E2*4/10000</f>
        <v>0</v>
      </c>
      <c r="F18" s="3">
        <f>F2*4/10000</f>
        <v>3.2000000000000002E-3</v>
      </c>
      <c r="G18" s="3">
        <f t="shared" ref="G18:K18" si="1">G2*4/10000</f>
        <v>0</v>
      </c>
      <c r="H18" s="3">
        <f t="shared" si="1"/>
        <v>1.1999999999999999E-3</v>
      </c>
      <c r="I18" s="3">
        <f t="shared" si="1"/>
        <v>1.1999999999999999E-3</v>
      </c>
      <c r="J18" s="3">
        <f t="shared" si="1"/>
        <v>0</v>
      </c>
      <c r="K18" s="3">
        <f t="shared" si="1"/>
        <v>0</v>
      </c>
    </row>
    <row r="19" spans="1:13" x14ac:dyDescent="0.2">
      <c r="A19" s="2" t="s">
        <v>16</v>
      </c>
      <c r="B19" s="3">
        <f t="shared" ref="B19:B30" si="2">B3/10000</f>
        <v>0</v>
      </c>
      <c r="C19" s="3">
        <f t="shared" ref="C19:K30" si="3">C3*4/10000</f>
        <v>1.0800000000000001E-2</v>
      </c>
      <c r="D19" s="3">
        <f t="shared" si="3"/>
        <v>3.2000000000000002E-3</v>
      </c>
      <c r="E19" s="3">
        <f t="shared" si="3"/>
        <v>3.5999999999999999E-3</v>
      </c>
      <c r="F19" s="3">
        <f t="shared" si="3"/>
        <v>6.08E-2</v>
      </c>
      <c r="G19" s="3">
        <f t="shared" si="3"/>
        <v>2.3999999999999998E-3</v>
      </c>
      <c r="H19" s="3">
        <f t="shared" si="3"/>
        <v>1.6000000000000001E-3</v>
      </c>
      <c r="I19" s="3">
        <f t="shared" si="3"/>
        <v>8.0000000000000002E-3</v>
      </c>
      <c r="J19" s="3">
        <f t="shared" si="3"/>
        <v>4.0000000000000002E-4</v>
      </c>
      <c r="K19" s="3">
        <f t="shared" si="3"/>
        <v>4.0000000000000002E-4</v>
      </c>
    </row>
    <row r="20" spans="1:13" x14ac:dyDescent="0.2">
      <c r="A20" s="2" t="s">
        <v>17</v>
      </c>
      <c r="B20" s="3">
        <f t="shared" si="2"/>
        <v>2.8E-3</v>
      </c>
      <c r="C20" s="3">
        <f t="shared" si="3"/>
        <v>2.5600000000000001E-2</v>
      </c>
      <c r="D20" s="3">
        <f t="shared" si="3"/>
        <v>1.2E-2</v>
      </c>
      <c r="E20" s="3">
        <f t="shared" si="3"/>
        <v>1.7999999999999999E-2</v>
      </c>
      <c r="F20" s="3">
        <f t="shared" si="3"/>
        <v>0.50160000000000005</v>
      </c>
      <c r="G20" s="3">
        <f t="shared" si="3"/>
        <v>1.4E-2</v>
      </c>
      <c r="H20" s="3">
        <f t="shared" si="3"/>
        <v>4.7999999999999996E-3</v>
      </c>
      <c r="I20" s="3">
        <f t="shared" si="3"/>
        <v>2.3199999999999998E-2</v>
      </c>
      <c r="J20" s="3">
        <f t="shared" si="3"/>
        <v>1.6000000000000001E-3</v>
      </c>
      <c r="K20" s="3">
        <f t="shared" si="3"/>
        <v>1.6000000000000001E-3</v>
      </c>
    </row>
    <row r="21" spans="1:13" x14ac:dyDescent="0.2">
      <c r="A21" s="2" t="s">
        <v>18</v>
      </c>
      <c r="B21" s="3">
        <f t="shared" si="2"/>
        <v>3.7900000000000003E-2</v>
      </c>
      <c r="C21" s="3">
        <f t="shared" si="3"/>
        <v>0.18959999999999999</v>
      </c>
      <c r="D21" s="3">
        <f t="shared" si="3"/>
        <v>0.1008</v>
      </c>
      <c r="E21" s="3">
        <f t="shared" si="3"/>
        <v>4.5999999999999999E-2</v>
      </c>
      <c r="F21" s="3">
        <f t="shared" si="3"/>
        <v>0.4592</v>
      </c>
      <c r="G21" s="3">
        <f t="shared" si="3"/>
        <v>5.28E-2</v>
      </c>
      <c r="H21" s="3">
        <f t="shared" si="3"/>
        <v>3.9199999999999999E-2</v>
      </c>
      <c r="I21" s="3">
        <f t="shared" si="3"/>
        <v>0.22320000000000001</v>
      </c>
      <c r="J21" s="3">
        <f t="shared" si="3"/>
        <v>2.8799999999999999E-2</v>
      </c>
      <c r="K21" s="3">
        <f t="shared" si="3"/>
        <v>5.3199999999999997E-2</v>
      </c>
    </row>
    <row r="22" spans="1:13" x14ac:dyDescent="0.2">
      <c r="A22" s="2" t="s">
        <v>24</v>
      </c>
      <c r="B22" s="3">
        <f t="shared" si="2"/>
        <v>0.20280000000000001</v>
      </c>
      <c r="C22" s="3">
        <f t="shared" si="3"/>
        <v>2.8064</v>
      </c>
      <c r="D22" s="3">
        <f t="shared" si="3"/>
        <v>0.55959999999999999</v>
      </c>
      <c r="E22" s="3">
        <f t="shared" si="3"/>
        <v>0.1492</v>
      </c>
      <c r="F22" s="3">
        <f t="shared" si="3"/>
        <v>0.42759999999999998</v>
      </c>
      <c r="G22" s="3">
        <f t="shared" si="3"/>
        <v>0.68079999999999996</v>
      </c>
      <c r="H22" s="3">
        <f t="shared" si="3"/>
        <v>0.1484</v>
      </c>
      <c r="I22" s="3">
        <f t="shared" si="3"/>
        <v>0.83120000000000005</v>
      </c>
      <c r="J22" s="3">
        <f t="shared" si="3"/>
        <v>0.188</v>
      </c>
      <c r="K22" s="3">
        <f t="shared" si="3"/>
        <v>0.2492</v>
      </c>
    </row>
    <row r="23" spans="1:13" x14ac:dyDescent="0.2">
      <c r="A23" s="2" t="s">
        <v>25</v>
      </c>
      <c r="B23" s="3">
        <f t="shared" si="2"/>
        <v>1.1949000000000001</v>
      </c>
      <c r="C23" s="3">
        <f t="shared" si="3"/>
        <v>5.0599999999999996</v>
      </c>
      <c r="D23" s="3">
        <f t="shared" si="3"/>
        <v>1.2984</v>
      </c>
      <c r="E23" s="3">
        <f t="shared" si="3"/>
        <v>1.2687999999999999</v>
      </c>
      <c r="F23" s="3">
        <f t="shared" si="3"/>
        <v>1.0548</v>
      </c>
      <c r="G23" s="3">
        <f t="shared" si="3"/>
        <v>1.3480000000000001</v>
      </c>
      <c r="H23" s="3">
        <f t="shared" si="3"/>
        <v>0.64</v>
      </c>
      <c r="I23" s="3">
        <f t="shared" si="3"/>
        <v>2.4380000000000002</v>
      </c>
      <c r="J23" s="3">
        <f t="shared" si="3"/>
        <v>0.50760000000000005</v>
      </c>
      <c r="K23" s="3">
        <f t="shared" si="3"/>
        <v>5.4352</v>
      </c>
    </row>
    <row r="24" spans="1:13" x14ac:dyDescent="0.2">
      <c r="A24" s="2" t="s">
        <v>19</v>
      </c>
      <c r="B24" s="3">
        <f t="shared" si="2"/>
        <v>7.1292</v>
      </c>
      <c r="C24" s="3">
        <f t="shared" si="3"/>
        <v>1.3472</v>
      </c>
      <c r="D24" s="3">
        <f t="shared" si="3"/>
        <v>4.3815999999999997</v>
      </c>
      <c r="E24" s="3">
        <f t="shared" si="3"/>
        <v>8.5180000000000007</v>
      </c>
      <c r="F24" s="3">
        <f t="shared" si="3"/>
        <v>6.9851999999999999</v>
      </c>
      <c r="G24" s="3">
        <f t="shared" si="3"/>
        <v>7.2088000000000001</v>
      </c>
      <c r="H24" s="3">
        <f t="shared" si="3"/>
        <v>5.0936000000000003</v>
      </c>
      <c r="I24" s="3">
        <f t="shared" si="3"/>
        <v>5.6256000000000004</v>
      </c>
      <c r="J24" s="3">
        <f t="shared" si="3"/>
        <v>4.9412000000000003</v>
      </c>
      <c r="K24" s="3">
        <f t="shared" si="3"/>
        <v>3.8064</v>
      </c>
    </row>
    <row r="25" spans="1:13" x14ac:dyDescent="0.2">
      <c r="A25" s="2" t="s">
        <v>26</v>
      </c>
      <c r="B25" s="3">
        <f t="shared" si="2"/>
        <v>1.5089999999999999</v>
      </c>
      <c r="C25" s="3">
        <f t="shared" si="3"/>
        <v>0.54400000000000004</v>
      </c>
      <c r="D25" s="3">
        <f t="shared" si="3"/>
        <v>3.2368000000000001</v>
      </c>
      <c r="E25" s="3">
        <f t="shared" si="3"/>
        <v>0.88</v>
      </c>
      <c r="F25" s="3">
        <f t="shared" si="3"/>
        <v>1.4816</v>
      </c>
      <c r="G25" s="3">
        <f t="shared" si="3"/>
        <v>1.5620000000000001</v>
      </c>
      <c r="H25" s="3">
        <f t="shared" si="3"/>
        <v>4.5175999999999998</v>
      </c>
      <c r="I25" s="3">
        <f t="shared" si="3"/>
        <v>0.66839999999999999</v>
      </c>
      <c r="J25" s="3">
        <f t="shared" si="3"/>
        <v>3.8416000000000001</v>
      </c>
      <c r="K25" s="3">
        <f t="shared" si="3"/>
        <v>0.53839999999999999</v>
      </c>
    </row>
    <row r="26" spans="1:13" x14ac:dyDescent="0.2">
      <c r="A26" s="2" t="s">
        <v>27</v>
      </c>
      <c r="B26" s="3">
        <f t="shared" si="2"/>
        <v>0.12609999999999999</v>
      </c>
      <c r="C26" s="3">
        <f t="shared" si="3"/>
        <v>0.27560000000000001</v>
      </c>
      <c r="D26" s="3">
        <f t="shared" si="3"/>
        <v>1.0504</v>
      </c>
      <c r="E26" s="3">
        <f t="shared" si="3"/>
        <v>0.1956</v>
      </c>
      <c r="F26" s="3">
        <f t="shared" si="3"/>
        <v>0.1336</v>
      </c>
      <c r="G26" s="3">
        <f t="shared" si="3"/>
        <v>0.22800000000000001</v>
      </c>
      <c r="H26" s="3">
        <f t="shared" si="3"/>
        <v>0.61960000000000004</v>
      </c>
      <c r="I26" s="3">
        <f t="shared" si="3"/>
        <v>0.26119999999999999</v>
      </c>
      <c r="J26" s="3">
        <f t="shared" si="3"/>
        <v>0.55559999999999998</v>
      </c>
      <c r="K26" s="3">
        <f t="shared" si="3"/>
        <v>0.18759999999999999</v>
      </c>
    </row>
    <row r="27" spans="1:13" x14ac:dyDescent="0.2">
      <c r="A27" s="2" t="s">
        <v>20</v>
      </c>
      <c r="B27" s="3">
        <f t="shared" si="2"/>
        <v>3.1899999999999998E-2</v>
      </c>
      <c r="C27" s="3">
        <f t="shared" si="3"/>
        <v>7.3200000000000001E-2</v>
      </c>
      <c r="D27" s="3">
        <f t="shared" si="3"/>
        <v>0.1288</v>
      </c>
      <c r="E27" s="3">
        <f t="shared" si="3"/>
        <v>4.0399999999999998E-2</v>
      </c>
      <c r="F27" s="3">
        <f t="shared" si="3"/>
        <v>2.1600000000000001E-2</v>
      </c>
      <c r="G27" s="3">
        <f t="shared" si="3"/>
        <v>0.03</v>
      </c>
      <c r="H27" s="3">
        <f t="shared" si="3"/>
        <v>5.8799999999999998E-2</v>
      </c>
      <c r="I27" s="3">
        <f t="shared" si="3"/>
        <v>4.0399999999999998E-2</v>
      </c>
      <c r="J27" s="3">
        <f t="shared" si="3"/>
        <v>5.2400000000000002E-2</v>
      </c>
      <c r="K27" s="3">
        <f t="shared" si="3"/>
        <v>3.0800000000000001E-2</v>
      </c>
    </row>
    <row r="28" spans="1:13" x14ac:dyDescent="0.2">
      <c r="A28" s="2" t="s">
        <v>21</v>
      </c>
      <c r="B28" s="3">
        <f t="shared" si="2"/>
        <v>1.14E-2</v>
      </c>
      <c r="C28" s="3">
        <f t="shared" si="3"/>
        <v>8.3999999999999995E-3</v>
      </c>
      <c r="D28" s="3">
        <f t="shared" si="3"/>
        <v>1.04E-2</v>
      </c>
      <c r="E28" s="3">
        <f t="shared" si="3"/>
        <v>8.8000000000000005E-3</v>
      </c>
      <c r="F28" s="3">
        <f t="shared" si="3"/>
        <v>8.0000000000000004E-4</v>
      </c>
      <c r="G28" s="3">
        <f t="shared" si="3"/>
        <v>2.8E-3</v>
      </c>
      <c r="H28" s="3">
        <f t="shared" si="3"/>
        <v>3.5999999999999999E-3</v>
      </c>
      <c r="I28" s="3">
        <f t="shared" si="3"/>
        <v>2E-3</v>
      </c>
      <c r="J28" s="3">
        <f t="shared" si="3"/>
        <v>4.0000000000000001E-3</v>
      </c>
      <c r="K28" s="3">
        <f t="shared" si="3"/>
        <v>4.0000000000000001E-3</v>
      </c>
    </row>
    <row r="29" spans="1:13" x14ac:dyDescent="0.2">
      <c r="A29" s="2" t="s">
        <v>22</v>
      </c>
      <c r="B29" s="3">
        <f t="shared" si="2"/>
        <v>2.5999999999999999E-3</v>
      </c>
      <c r="C29" s="3">
        <f t="shared" si="3"/>
        <v>4.0000000000000002E-4</v>
      </c>
      <c r="D29" s="3">
        <f t="shared" si="3"/>
        <v>2.8E-3</v>
      </c>
      <c r="E29" s="3">
        <f t="shared" si="3"/>
        <v>1.6000000000000001E-3</v>
      </c>
      <c r="F29" s="3">
        <f t="shared" si="3"/>
        <v>0</v>
      </c>
      <c r="G29" s="3">
        <f t="shared" si="3"/>
        <v>0</v>
      </c>
      <c r="H29" s="3">
        <f t="shared" si="3"/>
        <v>1.1999999999999999E-3</v>
      </c>
      <c r="I29" s="3">
        <f t="shared" si="3"/>
        <v>0</v>
      </c>
      <c r="J29" s="3">
        <f t="shared" si="3"/>
        <v>1.1999999999999999E-3</v>
      </c>
      <c r="K29" s="3">
        <f t="shared" si="3"/>
        <v>1.1999999999999999E-3</v>
      </c>
    </row>
    <row r="30" spans="1:13" x14ac:dyDescent="0.2">
      <c r="A30" s="2" t="s">
        <v>28</v>
      </c>
      <c r="B30" s="3">
        <f t="shared" si="2"/>
        <v>1.4E-3</v>
      </c>
      <c r="C30" s="3">
        <f t="shared" si="3"/>
        <v>0</v>
      </c>
      <c r="D30" s="3">
        <f t="shared" si="3"/>
        <v>0</v>
      </c>
      <c r="E30" s="3">
        <f t="shared" si="3"/>
        <v>0</v>
      </c>
      <c r="F30" s="3">
        <f t="shared" si="3"/>
        <v>0</v>
      </c>
      <c r="G30" s="3">
        <f t="shared" si="3"/>
        <v>4.0000000000000002E-4</v>
      </c>
      <c r="H30" s="3">
        <f t="shared" si="3"/>
        <v>4.0000000000000002E-4</v>
      </c>
      <c r="I30" s="3">
        <f t="shared" si="3"/>
        <v>0</v>
      </c>
      <c r="J30" s="3">
        <f t="shared" si="3"/>
        <v>0</v>
      </c>
      <c r="K30" s="3">
        <f t="shared" si="3"/>
        <v>1.6000000000000001E-3</v>
      </c>
    </row>
    <row r="31" spans="1:13" x14ac:dyDescent="0.2">
      <c r="A31" s="24" t="s">
        <v>90</v>
      </c>
      <c r="B31" s="3">
        <f>zst_1011!H16</f>
        <v>7.0895893698599997E-3</v>
      </c>
      <c r="C31" s="3">
        <f>zst_1112!H16</f>
        <v>-7.02403089264E-2</v>
      </c>
      <c r="D31" s="3">
        <f>zst_1213!H16</f>
        <v>1.9005247758499998E-2</v>
      </c>
      <c r="E31" s="3">
        <f>zst_1314!H16</f>
        <v>-3.85018372257E-3</v>
      </c>
      <c r="F31" s="3">
        <f>zst_1415!H16</f>
        <v>-4.8463665490099998E-2</v>
      </c>
      <c r="G31" s="3">
        <f>zst_1516!H16</f>
        <v>-5.5926255288700003E-3</v>
      </c>
      <c r="H31" s="3">
        <f>zst_1617!H16</f>
        <v>2.9991453762900001E-2</v>
      </c>
      <c r="I31" s="3">
        <f>zst_1718!H16</f>
        <v>-2.9431984819000001E-2</v>
      </c>
      <c r="J31" s="3">
        <f>zst_1819!H16</f>
        <v>2.8037348703099998E-2</v>
      </c>
      <c r="K31" s="3">
        <f>zst_1920!H16</f>
        <v>-2.8197088221000002E-2</v>
      </c>
      <c r="L31" s="3">
        <f>AVERAGE(D31:K31)</f>
        <v>-4.8126871946300009E-3</v>
      </c>
      <c r="M31" s="23" t="s">
        <v>117</v>
      </c>
    </row>
    <row r="32" spans="1:13" x14ac:dyDescent="0.2">
      <c r="L32" s="3">
        <f>AVERAGE(D31:G31)</f>
        <v>-9.7253067457600002E-3</v>
      </c>
      <c r="M32" s="23" t="s">
        <v>118</v>
      </c>
    </row>
    <row r="33" spans="12:13" x14ac:dyDescent="0.2">
      <c r="L33" s="3">
        <f>AVERAGE(H31:K31)</f>
        <v>9.9932356499999285E-5</v>
      </c>
      <c r="M33" s="23" t="s">
        <v>119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BK76"/>
  <sheetViews>
    <sheetView zoomScale="40" zoomScaleNormal="40" workbookViewId="0">
      <selection activeCell="AX95" sqref="AX95"/>
    </sheetView>
  </sheetViews>
  <sheetFormatPr defaultRowHeight="12.75" x14ac:dyDescent="0.2"/>
  <cols>
    <col min="63" max="63" width="9.140625" customWidth="1"/>
  </cols>
  <sheetData>
    <row r="2" spans="3:63" s="9" customFormat="1" ht="30" x14ac:dyDescent="0.4">
      <c r="C2" s="9" t="s">
        <v>70</v>
      </c>
      <c r="R2" s="9" t="s">
        <v>71</v>
      </c>
      <c r="AH2" s="9" t="s">
        <v>72</v>
      </c>
      <c r="AX2" s="9" t="s">
        <v>73</v>
      </c>
    </row>
    <row r="11" spans="3:63" ht="30" x14ac:dyDescent="0.4">
      <c r="BK11" s="9" t="s">
        <v>66</v>
      </c>
    </row>
    <row r="33" spans="63:63" ht="30" x14ac:dyDescent="0.4">
      <c r="BK33" s="9" t="s">
        <v>67</v>
      </c>
    </row>
    <row r="55" spans="63:63" ht="30" x14ac:dyDescent="0.4">
      <c r="BK55" s="9" t="s">
        <v>68</v>
      </c>
    </row>
    <row r="76" spans="63:63" ht="30" x14ac:dyDescent="0.4">
      <c r="BK76" s="9" t="s">
        <v>69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BL76"/>
  <sheetViews>
    <sheetView zoomScale="60" zoomScaleNormal="60" workbookViewId="0">
      <selection activeCell="BL12" sqref="BL12"/>
    </sheetView>
  </sheetViews>
  <sheetFormatPr defaultRowHeight="12.75" x14ac:dyDescent="0.2"/>
  <cols>
    <col min="1" max="62" width="9.140625" style="7"/>
    <col min="63" max="63" width="9.140625" style="7" customWidth="1"/>
    <col min="64" max="16384" width="9.140625" style="7"/>
  </cols>
  <sheetData>
    <row r="2" spans="3:64" s="9" customFormat="1" ht="30" x14ac:dyDescent="0.4">
      <c r="C2" s="9" t="s">
        <v>66</v>
      </c>
      <c r="U2" s="9" t="s">
        <v>67</v>
      </c>
      <c r="AH2" s="9" t="s">
        <v>68</v>
      </c>
      <c r="AZ2" s="9" t="s">
        <v>69</v>
      </c>
    </row>
    <row r="12" spans="3:64" ht="30" x14ac:dyDescent="0.4">
      <c r="BL12" s="9" t="s">
        <v>70</v>
      </c>
    </row>
    <row r="33" spans="64:64" ht="30" x14ac:dyDescent="0.4">
      <c r="BL33" s="9" t="s">
        <v>71</v>
      </c>
    </row>
    <row r="55" spans="64:64" ht="30" x14ac:dyDescent="0.4">
      <c r="BL55" s="9" t="s">
        <v>72</v>
      </c>
    </row>
    <row r="76" spans="64:64" ht="30" x14ac:dyDescent="0.4">
      <c r="BL76" s="9" t="s">
        <v>73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L15" sqref="L15"/>
    </sheetView>
  </sheetViews>
  <sheetFormatPr defaultRowHeight="12.75" x14ac:dyDescent="0.2"/>
  <cols>
    <col min="2" max="2" width="9.42578125" bestFit="1" customWidth="1"/>
    <col min="3" max="4" width="9.5703125" bestFit="1" customWidth="1"/>
    <col min="5" max="9" width="9.42578125" bestFit="1" customWidth="1"/>
    <col min="10" max="10" width="11.5703125" bestFit="1" customWidth="1"/>
    <col min="11" max="14" width="9.42578125" bestFit="1" customWidth="1"/>
  </cols>
  <sheetData>
    <row r="1" spans="1:14" x14ac:dyDescent="0.2">
      <c r="A1" s="13" t="s">
        <v>91</v>
      </c>
      <c r="B1" s="13" t="s">
        <v>92</v>
      </c>
      <c r="C1" s="13" t="s">
        <v>93</v>
      </c>
      <c r="D1" s="13" t="s">
        <v>94</v>
      </c>
      <c r="E1" s="13" t="s">
        <v>95</v>
      </c>
      <c r="F1" s="13" t="s">
        <v>96</v>
      </c>
      <c r="G1" s="13" t="s">
        <v>97</v>
      </c>
      <c r="H1" s="13" t="s">
        <v>98</v>
      </c>
      <c r="I1" s="13" t="s">
        <v>99</v>
      </c>
      <c r="J1" s="13" t="s">
        <v>100</v>
      </c>
      <c r="K1" s="13"/>
      <c r="L1" s="13"/>
      <c r="M1" s="13"/>
      <c r="N1" s="13"/>
    </row>
    <row r="2" spans="1:14" x14ac:dyDescent="0.2">
      <c r="A2" s="13" t="s">
        <v>115</v>
      </c>
      <c r="B2" s="13">
        <v>15</v>
      </c>
      <c r="C2" s="13">
        <v>222307</v>
      </c>
      <c r="D2" s="13">
        <v>222307</v>
      </c>
      <c r="E2" s="3">
        <v>-2.08</v>
      </c>
      <c r="F2" s="3">
        <v>3.85</v>
      </c>
      <c r="G2" s="3">
        <v>5.93</v>
      </c>
      <c r="H2" s="3">
        <v>0.18141569991000001</v>
      </c>
      <c r="I2" s="3">
        <v>1.3804446082699999</v>
      </c>
      <c r="J2" s="13">
        <v>4032998</v>
      </c>
      <c r="K2" s="13"/>
      <c r="L2" s="13"/>
      <c r="M2" s="13"/>
      <c r="N2" s="13"/>
    </row>
    <row r="3" spans="1:14" x14ac:dyDescent="0.2">
      <c r="A3" s="13" t="s">
        <v>103</v>
      </c>
      <c r="B3" s="13">
        <v>3</v>
      </c>
      <c r="C3" s="13">
        <v>92442</v>
      </c>
      <c r="D3" s="13">
        <v>92442</v>
      </c>
      <c r="E3" s="3">
        <v>2.09</v>
      </c>
      <c r="F3" s="3">
        <v>9.68</v>
      </c>
      <c r="G3" s="3">
        <v>7.59</v>
      </c>
      <c r="H3" s="3">
        <v>4.2267166439499997</v>
      </c>
      <c r="I3" s="3">
        <v>1.8490938590900001</v>
      </c>
      <c r="J3" s="13">
        <v>39072614</v>
      </c>
      <c r="K3" s="13"/>
      <c r="L3" s="13"/>
      <c r="M3" s="13"/>
      <c r="N3" s="13"/>
    </row>
    <row r="4" spans="1:14" x14ac:dyDescent="0.2">
      <c r="A4" s="13" t="s">
        <v>101</v>
      </c>
      <c r="B4" s="13">
        <v>1</v>
      </c>
      <c r="C4" s="13">
        <v>149073</v>
      </c>
      <c r="D4" s="13">
        <v>149073</v>
      </c>
      <c r="E4" s="3">
        <v>1.41</v>
      </c>
      <c r="F4" s="3">
        <v>3.96</v>
      </c>
      <c r="G4" s="3">
        <v>2.5499999999999998</v>
      </c>
      <c r="H4" s="3">
        <v>2.5685190477100002</v>
      </c>
      <c r="I4" s="3">
        <v>0.47330530636900003</v>
      </c>
      <c r="J4" s="13">
        <v>38289684</v>
      </c>
      <c r="K4" s="13"/>
      <c r="L4" s="13"/>
      <c r="M4" s="13"/>
      <c r="N4" s="13"/>
    </row>
    <row r="5" spans="1:14" x14ac:dyDescent="0.2">
      <c r="A5" s="13" t="s">
        <v>102</v>
      </c>
      <c r="B5" s="13">
        <v>2</v>
      </c>
      <c r="C5" s="13">
        <v>251459</v>
      </c>
      <c r="D5" s="13">
        <v>251459</v>
      </c>
      <c r="E5" s="3">
        <v>-2.04</v>
      </c>
      <c r="F5" s="3">
        <v>2.86</v>
      </c>
      <c r="G5" s="3">
        <v>4.9000000000000004</v>
      </c>
      <c r="H5" s="3">
        <v>0.44882422184100002</v>
      </c>
      <c r="I5" s="3">
        <v>0.93539263846200005</v>
      </c>
      <c r="J5" s="13">
        <v>11286089</v>
      </c>
      <c r="K5" s="13"/>
      <c r="L5" s="13"/>
      <c r="M5" s="13"/>
      <c r="N5" s="13"/>
    </row>
    <row r="6" spans="1:14" x14ac:dyDescent="0.2">
      <c r="A6" s="13" t="s">
        <v>111</v>
      </c>
      <c r="B6" s="13">
        <v>11</v>
      </c>
      <c r="C6" s="13">
        <v>90678</v>
      </c>
      <c r="D6" s="13">
        <v>90678</v>
      </c>
      <c r="E6" s="3">
        <v>-1.88</v>
      </c>
      <c r="F6" s="3">
        <v>6.86</v>
      </c>
      <c r="G6" s="3">
        <v>8.74</v>
      </c>
      <c r="H6" s="3">
        <v>1.6223287897800001</v>
      </c>
      <c r="I6" s="3">
        <v>2.0522222824199998</v>
      </c>
      <c r="J6" s="13">
        <v>14710953</v>
      </c>
      <c r="K6" s="13"/>
      <c r="L6" s="13"/>
      <c r="M6" s="13"/>
      <c r="N6" s="13"/>
    </row>
    <row r="7" spans="1:14" x14ac:dyDescent="0.2">
      <c r="A7" s="13" t="s">
        <v>114</v>
      </c>
      <c r="B7" s="13">
        <v>14</v>
      </c>
      <c r="C7" s="13">
        <v>92733</v>
      </c>
      <c r="D7" s="13">
        <v>92733</v>
      </c>
      <c r="E7" s="3">
        <v>-1.82</v>
      </c>
      <c r="F7" s="3">
        <v>10.5</v>
      </c>
      <c r="G7" s="3">
        <v>12.32</v>
      </c>
      <c r="H7" s="3">
        <v>5.3051310752400003</v>
      </c>
      <c r="I7" s="3">
        <v>2.3370716916000003</v>
      </c>
      <c r="J7" s="13">
        <v>49196072</v>
      </c>
      <c r="K7" s="13"/>
      <c r="L7" s="13"/>
      <c r="M7" s="13"/>
      <c r="N7" s="13"/>
    </row>
    <row r="8" spans="1:14" x14ac:dyDescent="0.2">
      <c r="A8" s="13" t="s">
        <v>112</v>
      </c>
      <c r="B8" s="13">
        <v>12</v>
      </c>
      <c r="C8" s="13">
        <v>89892</v>
      </c>
      <c r="D8" s="13">
        <v>89892</v>
      </c>
      <c r="E8" s="3">
        <v>-0.84</v>
      </c>
      <c r="F8" s="3">
        <v>8.92</v>
      </c>
      <c r="G8" s="3">
        <v>9.76</v>
      </c>
      <c r="H8" s="3">
        <v>4.0792030436499997</v>
      </c>
      <c r="I8" s="3">
        <v>2.07084141674</v>
      </c>
      <c r="J8" s="13">
        <v>36668772</v>
      </c>
      <c r="K8" s="13"/>
      <c r="L8" s="13"/>
      <c r="M8" s="13"/>
      <c r="N8" s="13"/>
    </row>
    <row r="9" spans="1:14" x14ac:dyDescent="0.2">
      <c r="A9" s="13" t="s">
        <v>113</v>
      </c>
      <c r="B9" s="13">
        <v>13</v>
      </c>
      <c r="C9" s="13">
        <v>98175</v>
      </c>
      <c r="D9" s="13">
        <v>98175</v>
      </c>
      <c r="E9" s="3">
        <v>-1.01</v>
      </c>
      <c r="F9" s="3">
        <v>7.8</v>
      </c>
      <c r="G9" s="3">
        <v>8.81</v>
      </c>
      <c r="H9" s="3">
        <v>1.4273458619799999</v>
      </c>
      <c r="I9" s="3">
        <v>2.1671270429299998</v>
      </c>
      <c r="J9" s="13">
        <v>14012968</v>
      </c>
      <c r="K9" s="13"/>
      <c r="L9" s="13"/>
      <c r="M9" s="13"/>
      <c r="N9" s="13"/>
    </row>
    <row r="10" spans="1:14" x14ac:dyDescent="0.2">
      <c r="A10" s="13" t="s">
        <v>110</v>
      </c>
      <c r="B10" s="13">
        <v>10</v>
      </c>
      <c r="C10" s="13">
        <v>258942</v>
      </c>
      <c r="D10" s="13">
        <v>258942</v>
      </c>
      <c r="E10" s="3">
        <v>-1.94</v>
      </c>
      <c r="F10" s="3">
        <v>4.38</v>
      </c>
      <c r="G10" s="3">
        <v>6.32</v>
      </c>
      <c r="H10" s="3">
        <v>-9.2124491198799993E-3</v>
      </c>
      <c r="I10" s="3">
        <v>0.150900348204</v>
      </c>
      <c r="J10" s="13">
        <v>-238549</v>
      </c>
      <c r="K10" s="13"/>
      <c r="L10" s="13"/>
      <c r="M10" s="13"/>
      <c r="N10" s="13"/>
    </row>
    <row r="11" spans="1:14" x14ac:dyDescent="0.2">
      <c r="A11" s="13" t="s">
        <v>106</v>
      </c>
      <c r="B11" s="13">
        <v>6</v>
      </c>
      <c r="C11" s="13">
        <v>167486</v>
      </c>
      <c r="D11" s="13">
        <v>167486</v>
      </c>
      <c r="E11" s="3">
        <v>-1.27</v>
      </c>
      <c r="F11" s="3">
        <v>4.7</v>
      </c>
      <c r="G11" s="3">
        <v>5.97</v>
      </c>
      <c r="H11" s="3">
        <v>3.5717134566499997E-2</v>
      </c>
      <c r="I11" s="3">
        <v>0.26763983205399999</v>
      </c>
      <c r="J11" s="13">
        <v>598212</v>
      </c>
      <c r="K11" s="13"/>
      <c r="L11" s="13"/>
      <c r="M11" s="13"/>
      <c r="N11" s="13"/>
    </row>
    <row r="12" spans="1:14" x14ac:dyDescent="0.2">
      <c r="A12" s="13" t="s">
        <v>104</v>
      </c>
      <c r="B12" s="13">
        <v>4</v>
      </c>
      <c r="C12" s="13">
        <v>199451</v>
      </c>
      <c r="D12" s="13">
        <v>199451</v>
      </c>
      <c r="E12" s="3">
        <v>-1.28</v>
      </c>
      <c r="F12" s="3">
        <v>3.06</v>
      </c>
      <c r="G12" s="3">
        <v>4.34</v>
      </c>
      <c r="H12" s="3">
        <v>2.8074564679999997E-2</v>
      </c>
      <c r="I12" s="3">
        <v>0.151628361825</v>
      </c>
      <c r="J12" s="13">
        <v>559950</v>
      </c>
      <c r="K12" s="13"/>
      <c r="L12" s="13"/>
      <c r="M12" s="13"/>
      <c r="N12" s="13"/>
    </row>
    <row r="13" spans="1:14" x14ac:dyDescent="0.2">
      <c r="A13" s="13" t="s">
        <v>105</v>
      </c>
      <c r="B13" s="13">
        <v>5</v>
      </c>
      <c r="C13" s="13">
        <v>212738</v>
      </c>
      <c r="D13" s="13">
        <v>212738</v>
      </c>
      <c r="E13" s="3">
        <v>-0.92</v>
      </c>
      <c r="F13" s="3">
        <v>2.48</v>
      </c>
      <c r="G13" s="3">
        <v>3.4</v>
      </c>
      <c r="H13" s="3">
        <v>3.0960618225199998E-3</v>
      </c>
      <c r="I13" s="3">
        <v>0.12399724766100001</v>
      </c>
      <c r="J13" s="13">
        <v>65865</v>
      </c>
      <c r="K13" s="13"/>
      <c r="L13" s="13"/>
      <c r="M13" s="13"/>
      <c r="N13" s="13"/>
    </row>
    <row r="14" spans="1:14" x14ac:dyDescent="0.2">
      <c r="A14" s="13" t="s">
        <v>109</v>
      </c>
      <c r="B14" s="13">
        <v>9</v>
      </c>
      <c r="C14" s="13">
        <v>117094</v>
      </c>
      <c r="D14" s="13">
        <v>117094</v>
      </c>
      <c r="E14" s="3">
        <v>-1.04</v>
      </c>
      <c r="F14" s="3">
        <v>1.26</v>
      </c>
      <c r="G14" s="3">
        <v>2.2999999999999998</v>
      </c>
      <c r="H14" s="3">
        <v>-1.00664423455E-2</v>
      </c>
      <c r="I14" s="3">
        <v>7.3659743371499997E-2</v>
      </c>
      <c r="J14" s="13">
        <v>-117872</v>
      </c>
      <c r="K14" s="13"/>
      <c r="L14" s="13"/>
      <c r="M14" s="13"/>
      <c r="N14" s="13"/>
    </row>
    <row r="15" spans="1:14" x14ac:dyDescent="0.2">
      <c r="A15" s="13" t="s">
        <v>107</v>
      </c>
      <c r="B15" s="13">
        <v>7</v>
      </c>
      <c r="C15" s="13">
        <v>129024</v>
      </c>
      <c r="D15" s="13">
        <v>129024</v>
      </c>
      <c r="E15" s="3">
        <v>-1.32</v>
      </c>
      <c r="F15" s="3">
        <v>1.3</v>
      </c>
      <c r="G15" s="3">
        <v>2.62</v>
      </c>
      <c r="H15" s="3">
        <v>-3.1353856646799999E-3</v>
      </c>
      <c r="I15" s="3">
        <v>7.6596870882900001E-2</v>
      </c>
      <c r="J15" s="13">
        <v>-40454</v>
      </c>
      <c r="K15" s="13"/>
      <c r="L15" s="13"/>
      <c r="M15" s="13"/>
      <c r="N15" s="13"/>
    </row>
    <row r="16" spans="1:14" x14ac:dyDescent="0.2">
      <c r="A16" s="13" t="s">
        <v>108</v>
      </c>
      <c r="B16" s="13">
        <v>8</v>
      </c>
      <c r="C16" s="13">
        <v>102501</v>
      </c>
      <c r="D16" s="13">
        <v>102501</v>
      </c>
      <c r="E16" s="3">
        <v>-1.1100000000000001</v>
      </c>
      <c r="F16" s="3">
        <v>1.36</v>
      </c>
      <c r="G16" s="3">
        <v>2.4700000000000002</v>
      </c>
      <c r="H16" s="3">
        <v>7.0895893698599997E-3</v>
      </c>
      <c r="I16" s="3">
        <v>5.7697058922399999E-2</v>
      </c>
      <c r="J16" s="13">
        <v>72669</v>
      </c>
      <c r="K16" s="13"/>
      <c r="L16" s="13"/>
      <c r="M16" s="13"/>
      <c r="N16" s="13"/>
    </row>
    <row r="18" spans="5:9" x14ac:dyDescent="0.2">
      <c r="F18" s="14"/>
      <c r="G18" s="14"/>
      <c r="H18" s="14"/>
      <c r="I18" s="14"/>
    </row>
    <row r="19" spans="5:9" x14ac:dyDescent="0.2">
      <c r="E19" s="14"/>
      <c r="F19" s="14"/>
      <c r="G19" s="14"/>
      <c r="H19" s="14"/>
      <c r="I19" s="14"/>
    </row>
    <row r="20" spans="5:9" x14ac:dyDescent="0.2">
      <c r="E20" s="14"/>
      <c r="F20" s="14"/>
      <c r="G20" s="14"/>
      <c r="H20" s="14"/>
      <c r="I20" s="14"/>
    </row>
    <row r="21" spans="5:9" x14ac:dyDescent="0.2">
      <c r="E21" s="14"/>
      <c r="F21" s="14"/>
      <c r="G21" s="14"/>
      <c r="H21" s="14"/>
      <c r="I21" s="14"/>
    </row>
    <row r="22" spans="5:9" x14ac:dyDescent="0.2">
      <c r="E22" s="14"/>
      <c r="F22" s="14"/>
      <c r="G22" s="14"/>
      <c r="H22" s="14"/>
      <c r="I22" s="14"/>
    </row>
    <row r="23" spans="5:9" x14ac:dyDescent="0.2">
      <c r="E23" s="14"/>
      <c r="F23" s="14"/>
      <c r="G23" s="14"/>
      <c r="H23" s="14"/>
      <c r="I23" s="14"/>
    </row>
    <row r="24" spans="5:9" x14ac:dyDescent="0.2">
      <c r="E24" s="14"/>
      <c r="F24" s="14"/>
      <c r="G24" s="14"/>
      <c r="H24" s="14"/>
      <c r="I24" s="14"/>
    </row>
    <row r="25" spans="5:9" x14ac:dyDescent="0.2">
      <c r="E25" s="14"/>
      <c r="F25" s="14"/>
      <c r="G25" s="14"/>
      <c r="H25" s="14"/>
      <c r="I25" s="14"/>
    </row>
    <row r="26" spans="5:9" x14ac:dyDescent="0.2">
      <c r="E26" s="14"/>
      <c r="F26" s="14"/>
      <c r="G26" s="14"/>
      <c r="H26" s="14"/>
      <c r="I26" s="14"/>
    </row>
    <row r="27" spans="5:9" x14ac:dyDescent="0.2">
      <c r="E27" s="14"/>
      <c r="F27" s="14"/>
      <c r="G27" s="14"/>
      <c r="H27" s="14"/>
      <c r="I27" s="14"/>
    </row>
    <row r="28" spans="5:9" x14ac:dyDescent="0.2">
      <c r="E28" s="14"/>
      <c r="F28" s="14"/>
      <c r="G28" s="14"/>
      <c r="H28" s="14"/>
      <c r="I28" s="14"/>
    </row>
    <row r="29" spans="5:9" x14ac:dyDescent="0.2">
      <c r="E29" s="14"/>
      <c r="F29" s="14"/>
      <c r="G29" s="14"/>
      <c r="H29" s="14"/>
      <c r="I29" s="14"/>
    </row>
    <row r="30" spans="5:9" x14ac:dyDescent="0.2">
      <c r="E30" s="14"/>
      <c r="F30" s="14"/>
      <c r="G30" s="14"/>
      <c r="H30" s="14"/>
      <c r="I30" s="14"/>
    </row>
    <row r="31" spans="5:9" x14ac:dyDescent="0.2">
      <c r="E31" s="14"/>
      <c r="F31" s="14"/>
      <c r="G31" s="14"/>
      <c r="H31" s="14"/>
      <c r="I31" s="14"/>
    </row>
    <row r="32" spans="5:9" x14ac:dyDescent="0.2">
      <c r="E32" s="14"/>
      <c r="F32" s="14"/>
      <c r="G32" s="14"/>
      <c r="H32" s="14"/>
      <c r="I32" s="14"/>
    </row>
    <row r="33" spans="5:9" x14ac:dyDescent="0.2">
      <c r="E33" s="14"/>
      <c r="F33" s="14"/>
      <c r="G33" s="14"/>
      <c r="H33" s="14"/>
      <c r="I33" s="14"/>
    </row>
    <row r="34" spans="5:9" x14ac:dyDescent="0.2">
      <c r="E34" s="14"/>
      <c r="F34" s="14"/>
      <c r="G34" s="14"/>
      <c r="H34" s="14"/>
      <c r="I34" s="14"/>
    </row>
  </sheetData>
  <sortState ref="A2:N16">
    <sortCondition ref="A2:A1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B1" sqref="B1:P14"/>
    </sheetView>
  </sheetViews>
  <sheetFormatPr defaultRowHeight="12.75" x14ac:dyDescent="0.2"/>
  <cols>
    <col min="1" max="1" width="20.7109375" style="1" customWidth="1"/>
    <col min="2" max="16" width="10.7109375" style="1" customWidth="1"/>
  </cols>
  <sheetData>
    <row r="1" spans="1:16" x14ac:dyDescent="0.2">
      <c r="A1" s="1" t="s">
        <v>0</v>
      </c>
      <c r="B1" s="1" t="s">
        <v>15</v>
      </c>
      <c r="C1" s="1" t="s">
        <v>3</v>
      </c>
      <c r="D1" s="1" t="s">
        <v>1</v>
      </c>
      <c r="E1" s="1" t="s">
        <v>2</v>
      </c>
      <c r="F1" s="1" t="s">
        <v>11</v>
      </c>
      <c r="G1" s="1" t="s">
        <v>14</v>
      </c>
      <c r="H1" s="1" t="s">
        <v>12</v>
      </c>
      <c r="I1" s="1" t="s">
        <v>13</v>
      </c>
      <c r="J1" s="1" t="s">
        <v>10</v>
      </c>
      <c r="K1" s="1" t="s">
        <v>6</v>
      </c>
      <c r="L1" s="1" t="s">
        <v>4</v>
      </c>
      <c r="M1" s="1" t="s">
        <v>5</v>
      </c>
      <c r="N1" s="1" t="s">
        <v>9</v>
      </c>
      <c r="O1" s="1" t="s">
        <v>7</v>
      </c>
      <c r="P1" s="1" t="s">
        <v>8</v>
      </c>
    </row>
    <row r="2" spans="1:16" x14ac:dyDescent="0.2">
      <c r="A2" s="1" t="s">
        <v>41</v>
      </c>
      <c r="B2" s="1">
        <v>367</v>
      </c>
      <c r="C2" s="1">
        <v>10027</v>
      </c>
      <c r="D2" s="1">
        <v>19598</v>
      </c>
      <c r="E2" s="1">
        <v>215</v>
      </c>
      <c r="F2" s="1">
        <v>37</v>
      </c>
      <c r="G2" s="1">
        <v>0</v>
      </c>
      <c r="H2" s="1">
        <v>4</v>
      </c>
      <c r="I2" s="1">
        <v>30</v>
      </c>
      <c r="J2" s="1">
        <v>10</v>
      </c>
      <c r="K2" s="1">
        <v>0</v>
      </c>
      <c r="L2" s="1">
        <v>3</v>
      </c>
      <c r="M2" s="1">
        <v>0</v>
      </c>
      <c r="N2" s="1">
        <v>23</v>
      </c>
      <c r="O2" s="1">
        <v>15</v>
      </c>
      <c r="P2" s="1">
        <v>4</v>
      </c>
    </row>
    <row r="3" spans="1:16" x14ac:dyDescent="0.2">
      <c r="A3" s="1" t="s">
        <v>40</v>
      </c>
      <c r="B3" s="1">
        <v>511</v>
      </c>
      <c r="C3" s="1">
        <v>2834</v>
      </c>
      <c r="D3" s="1">
        <v>2773</v>
      </c>
      <c r="E3" s="1">
        <v>922</v>
      </c>
      <c r="F3" s="1">
        <v>28</v>
      </c>
      <c r="G3" s="1">
        <v>7</v>
      </c>
      <c r="H3" s="1">
        <v>9</v>
      </c>
      <c r="I3" s="1">
        <v>13</v>
      </c>
      <c r="J3" s="1">
        <v>20</v>
      </c>
      <c r="K3" s="1">
        <v>2</v>
      </c>
      <c r="L3" s="1">
        <v>8</v>
      </c>
      <c r="M3" s="1">
        <v>4</v>
      </c>
      <c r="N3" s="1">
        <v>20</v>
      </c>
      <c r="O3" s="1">
        <v>23</v>
      </c>
      <c r="P3" s="1">
        <v>8</v>
      </c>
    </row>
    <row r="4" spans="1:16" x14ac:dyDescent="0.2">
      <c r="A4" s="1" t="s">
        <v>39</v>
      </c>
      <c r="B4" s="1">
        <v>1239</v>
      </c>
      <c r="C4" s="1">
        <v>5517</v>
      </c>
      <c r="D4" s="1">
        <v>2982</v>
      </c>
      <c r="E4" s="1">
        <v>1489</v>
      </c>
      <c r="F4" s="1">
        <v>89</v>
      </c>
      <c r="G4" s="1">
        <v>24</v>
      </c>
      <c r="H4" s="1">
        <v>64</v>
      </c>
      <c r="I4" s="1">
        <v>33</v>
      </c>
      <c r="J4" s="1">
        <v>109</v>
      </c>
      <c r="K4" s="1">
        <v>53</v>
      </c>
      <c r="L4" s="1">
        <v>55</v>
      </c>
      <c r="M4" s="1">
        <v>68</v>
      </c>
      <c r="N4" s="1">
        <v>73</v>
      </c>
      <c r="O4" s="1">
        <v>75</v>
      </c>
      <c r="P4" s="1">
        <v>30</v>
      </c>
    </row>
    <row r="5" spans="1:16" x14ac:dyDescent="0.2">
      <c r="A5" s="1" t="s">
        <v>38</v>
      </c>
      <c r="B5" s="1">
        <v>3580</v>
      </c>
      <c r="C5" s="1">
        <v>7391</v>
      </c>
      <c r="D5" s="1">
        <v>2457</v>
      </c>
      <c r="E5" s="1">
        <v>2911</v>
      </c>
      <c r="F5" s="1">
        <v>553</v>
      </c>
      <c r="G5" s="1">
        <v>315</v>
      </c>
      <c r="H5" s="1">
        <v>277</v>
      </c>
      <c r="I5" s="1">
        <v>201</v>
      </c>
      <c r="J5" s="1">
        <v>1240</v>
      </c>
      <c r="K5" s="1">
        <v>993</v>
      </c>
      <c r="L5" s="1">
        <v>909</v>
      </c>
      <c r="M5" s="1">
        <v>804</v>
      </c>
      <c r="N5" s="1">
        <v>590</v>
      </c>
      <c r="O5" s="1">
        <v>765</v>
      </c>
      <c r="P5" s="1">
        <v>252</v>
      </c>
    </row>
    <row r="6" spans="1:16" x14ac:dyDescent="0.2">
      <c r="A6" s="1" t="s">
        <v>37</v>
      </c>
      <c r="B6" s="1">
        <v>5236</v>
      </c>
      <c r="C6" s="1">
        <v>23442</v>
      </c>
      <c r="D6" s="1">
        <v>54363</v>
      </c>
      <c r="E6" s="1">
        <v>9254</v>
      </c>
      <c r="F6" s="1">
        <v>894</v>
      </c>
      <c r="G6" s="1">
        <v>1220</v>
      </c>
      <c r="H6" s="1">
        <v>991</v>
      </c>
      <c r="I6" s="1">
        <v>1013</v>
      </c>
      <c r="J6" s="1">
        <v>7341</v>
      </c>
      <c r="K6" s="1">
        <v>4912</v>
      </c>
      <c r="L6" s="1">
        <v>5676</v>
      </c>
      <c r="M6" s="1">
        <v>5916</v>
      </c>
      <c r="N6" s="1">
        <v>3464</v>
      </c>
      <c r="O6" s="1">
        <v>3735</v>
      </c>
      <c r="P6" s="1">
        <v>1399</v>
      </c>
    </row>
    <row r="7" spans="1:16" x14ac:dyDescent="0.2">
      <c r="A7" s="1" t="s">
        <v>36</v>
      </c>
      <c r="B7" s="1">
        <v>4760</v>
      </c>
      <c r="C7" s="1">
        <v>22318</v>
      </c>
      <c r="D7" s="1">
        <v>75358</v>
      </c>
      <c r="E7" s="1">
        <v>11987</v>
      </c>
      <c r="F7" s="1">
        <v>1136</v>
      </c>
      <c r="G7" s="1">
        <v>2141</v>
      </c>
      <c r="H7" s="1">
        <v>1644</v>
      </c>
      <c r="I7" s="1">
        <v>1812</v>
      </c>
      <c r="J7" s="1">
        <v>11618</v>
      </c>
      <c r="K7" s="1">
        <v>8374</v>
      </c>
      <c r="L7" s="1">
        <v>10172</v>
      </c>
      <c r="M7" s="1">
        <v>12462</v>
      </c>
      <c r="N7" s="1">
        <v>5238</v>
      </c>
      <c r="O7" s="1">
        <v>5465</v>
      </c>
      <c r="P7" s="1">
        <v>3246</v>
      </c>
    </row>
    <row r="8" spans="1:16" x14ac:dyDescent="0.2">
      <c r="A8" s="1" t="s">
        <v>35</v>
      </c>
      <c r="B8" s="1">
        <v>6331</v>
      </c>
      <c r="C8" s="1">
        <v>17833</v>
      </c>
      <c r="D8" s="1">
        <v>52287</v>
      </c>
      <c r="E8" s="1">
        <v>22696</v>
      </c>
      <c r="F8" s="1">
        <v>4591</v>
      </c>
      <c r="G8" s="1">
        <v>5110</v>
      </c>
      <c r="H8" s="1">
        <v>3684</v>
      </c>
      <c r="I8" s="1">
        <v>4350</v>
      </c>
      <c r="J8" s="1">
        <v>17855</v>
      </c>
      <c r="K8" s="1">
        <v>12213</v>
      </c>
      <c r="L8" s="1">
        <v>14434</v>
      </c>
      <c r="M8" s="1">
        <v>16123</v>
      </c>
      <c r="N8" s="1">
        <v>8147</v>
      </c>
      <c r="O8" s="1">
        <v>8707</v>
      </c>
      <c r="P8" s="1">
        <v>10954</v>
      </c>
    </row>
    <row r="9" spans="1:16" x14ac:dyDescent="0.2">
      <c r="A9" s="1" t="s">
        <v>34</v>
      </c>
      <c r="B9" s="1">
        <v>5858</v>
      </c>
      <c r="C9" s="1">
        <v>7761</v>
      </c>
      <c r="D9" s="1">
        <v>17335</v>
      </c>
      <c r="E9" s="1">
        <v>13897</v>
      </c>
      <c r="F9" s="1">
        <v>7094</v>
      </c>
      <c r="G9" s="1">
        <v>6999</v>
      </c>
      <c r="H9" s="1">
        <v>5827</v>
      </c>
      <c r="I9" s="1">
        <v>6051</v>
      </c>
      <c r="J9" s="1">
        <v>15334</v>
      </c>
      <c r="K9" s="1">
        <v>9357</v>
      </c>
      <c r="L9" s="1">
        <v>11116</v>
      </c>
      <c r="M9" s="1">
        <v>10911</v>
      </c>
      <c r="N9" s="1">
        <v>7141</v>
      </c>
      <c r="O9" s="1">
        <v>8409</v>
      </c>
      <c r="P9" s="1">
        <v>8092</v>
      </c>
    </row>
    <row r="10" spans="1:16" x14ac:dyDescent="0.2">
      <c r="A10" s="1" t="s">
        <v>33</v>
      </c>
      <c r="B10" s="1">
        <v>7989</v>
      </c>
      <c r="C10" s="1">
        <v>5917</v>
      </c>
      <c r="D10" s="1">
        <v>9134</v>
      </c>
      <c r="E10" s="1">
        <v>12655</v>
      </c>
      <c r="F10" s="1">
        <v>3636</v>
      </c>
      <c r="G10" s="1">
        <v>4854</v>
      </c>
      <c r="H10" s="1">
        <v>5652</v>
      </c>
      <c r="I10" s="1">
        <v>5495</v>
      </c>
      <c r="J10" s="1">
        <v>12218</v>
      </c>
      <c r="K10" s="1">
        <v>6258</v>
      </c>
      <c r="L10" s="1">
        <v>7195</v>
      </c>
      <c r="M10" s="1">
        <v>6573</v>
      </c>
      <c r="N10" s="1">
        <v>4930</v>
      </c>
      <c r="O10" s="1">
        <v>5427</v>
      </c>
      <c r="P10" s="1">
        <v>2626</v>
      </c>
    </row>
    <row r="11" spans="1:16" x14ac:dyDescent="0.2">
      <c r="A11" s="1" t="s">
        <v>32</v>
      </c>
      <c r="B11" s="1">
        <v>9281</v>
      </c>
      <c r="C11" s="1">
        <v>6497</v>
      </c>
      <c r="D11" s="1">
        <v>2306</v>
      </c>
      <c r="E11" s="1">
        <v>18606</v>
      </c>
      <c r="F11" s="1">
        <v>2276</v>
      </c>
      <c r="G11" s="1">
        <v>1182</v>
      </c>
      <c r="H11" s="1">
        <v>2080</v>
      </c>
      <c r="I11" s="1">
        <v>2220</v>
      </c>
      <c r="J11" s="1">
        <v>2791</v>
      </c>
      <c r="K11" s="1">
        <v>1199</v>
      </c>
      <c r="L11" s="1">
        <v>1285</v>
      </c>
      <c r="M11" s="1">
        <v>1026</v>
      </c>
      <c r="N11" s="1">
        <v>949</v>
      </c>
      <c r="O11" s="1">
        <v>1240</v>
      </c>
      <c r="P11" s="1">
        <v>322</v>
      </c>
    </row>
    <row r="12" spans="1:16" x14ac:dyDescent="0.2">
      <c r="A12" s="1" t="s">
        <v>31</v>
      </c>
      <c r="B12" s="1">
        <v>4983</v>
      </c>
      <c r="C12" s="1">
        <v>6505</v>
      </c>
      <c r="D12" s="1">
        <v>400</v>
      </c>
      <c r="E12" s="1">
        <v>11876</v>
      </c>
      <c r="F12" s="1">
        <v>1728</v>
      </c>
      <c r="G12" s="1">
        <v>716</v>
      </c>
      <c r="H12" s="1">
        <v>1246</v>
      </c>
      <c r="I12" s="1">
        <v>1539</v>
      </c>
      <c r="J12" s="1">
        <v>268</v>
      </c>
      <c r="K12" s="1">
        <v>57</v>
      </c>
      <c r="L12" s="1">
        <v>72</v>
      </c>
      <c r="M12" s="1">
        <v>32</v>
      </c>
      <c r="N12" s="1">
        <v>85</v>
      </c>
      <c r="O12" s="1">
        <v>122</v>
      </c>
      <c r="P12" s="1">
        <v>26</v>
      </c>
    </row>
    <row r="13" spans="1:16" x14ac:dyDescent="0.2">
      <c r="A13" s="1" t="s">
        <v>30</v>
      </c>
      <c r="B13" s="1">
        <v>3949</v>
      </c>
      <c r="C13" s="1">
        <v>6545</v>
      </c>
      <c r="D13" s="1">
        <v>150</v>
      </c>
      <c r="E13" s="1">
        <v>6982</v>
      </c>
      <c r="F13" s="1">
        <v>615</v>
      </c>
      <c r="G13" s="1">
        <v>602</v>
      </c>
      <c r="H13" s="1">
        <v>895</v>
      </c>
      <c r="I13" s="1">
        <v>1238</v>
      </c>
      <c r="J13" s="1">
        <v>49</v>
      </c>
      <c r="K13" s="1">
        <v>7</v>
      </c>
      <c r="L13" s="1">
        <v>15</v>
      </c>
      <c r="M13" s="1">
        <v>1</v>
      </c>
      <c r="N13" s="1">
        <v>16</v>
      </c>
      <c r="O13" s="1">
        <v>28</v>
      </c>
      <c r="P13" s="1">
        <v>7</v>
      </c>
    </row>
    <row r="14" spans="1:16" x14ac:dyDescent="0.2">
      <c r="A14" s="1" t="s">
        <v>29</v>
      </c>
      <c r="B14" s="1">
        <v>3015</v>
      </c>
      <c r="C14" s="1">
        <v>3437</v>
      </c>
      <c r="D14" s="1">
        <v>20</v>
      </c>
      <c r="E14" s="1">
        <v>5966</v>
      </c>
      <c r="F14" s="1">
        <v>85</v>
      </c>
      <c r="G14" s="1">
        <v>171</v>
      </c>
      <c r="H14" s="1">
        <v>101</v>
      </c>
      <c r="I14" s="1">
        <v>556</v>
      </c>
      <c r="J14" s="1">
        <v>45</v>
      </c>
      <c r="K14" s="1">
        <v>0</v>
      </c>
      <c r="L14" s="1">
        <v>4</v>
      </c>
      <c r="M14" s="1">
        <v>0</v>
      </c>
      <c r="N14" s="1">
        <v>4</v>
      </c>
      <c r="O14" s="1">
        <v>11</v>
      </c>
      <c r="P14" s="1">
        <v>0</v>
      </c>
    </row>
  </sheetData>
  <sortState columnSort="1" ref="B1:P14">
    <sortCondition ref="B1:P1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Q43" sqref="Q43"/>
    </sheetView>
  </sheetViews>
  <sheetFormatPr defaultRowHeight="12.75" x14ac:dyDescent="0.2"/>
  <cols>
    <col min="5" max="9" width="9.140625" style="3"/>
  </cols>
  <sheetData>
    <row r="1" spans="1:10" x14ac:dyDescent="0.2">
      <c r="A1" s="15" t="s">
        <v>91</v>
      </c>
      <c r="B1" s="15" t="s">
        <v>92</v>
      </c>
      <c r="C1" s="15" t="s">
        <v>93</v>
      </c>
      <c r="D1" s="15" t="s">
        <v>94</v>
      </c>
      <c r="E1" s="3" t="s">
        <v>95</v>
      </c>
      <c r="F1" s="3" t="s">
        <v>96</v>
      </c>
      <c r="G1" s="3" t="s">
        <v>97</v>
      </c>
      <c r="H1" s="3" t="s">
        <v>98</v>
      </c>
      <c r="I1" s="3" t="s">
        <v>99</v>
      </c>
      <c r="J1" s="15" t="s">
        <v>100</v>
      </c>
    </row>
    <row r="2" spans="1:10" x14ac:dyDescent="0.2">
      <c r="A2" s="15" t="s">
        <v>115</v>
      </c>
      <c r="B2" s="15">
        <v>15</v>
      </c>
      <c r="C2" s="15">
        <v>57723</v>
      </c>
      <c r="D2" s="15">
        <v>230892</v>
      </c>
      <c r="E2" s="3">
        <v>-2.8083248138400001</v>
      </c>
      <c r="F2" s="3">
        <v>1.7264654636400001</v>
      </c>
      <c r="G2" s="3">
        <v>4.53479027748</v>
      </c>
      <c r="H2" s="3">
        <v>-0.53157050657799998</v>
      </c>
      <c r="I2" s="3">
        <v>0.63896142744100004</v>
      </c>
      <c r="J2" s="15">
        <v>-30683.844351200001</v>
      </c>
    </row>
    <row r="3" spans="1:10" x14ac:dyDescent="0.2">
      <c r="A3" s="15" t="s">
        <v>103</v>
      </c>
      <c r="B3" s="15">
        <v>3</v>
      </c>
      <c r="C3" s="15">
        <v>51500</v>
      </c>
      <c r="D3" s="15">
        <v>206000</v>
      </c>
      <c r="E3" s="3">
        <v>-5.5149478912400003</v>
      </c>
      <c r="F3" s="3">
        <v>2.1396453380599998</v>
      </c>
      <c r="G3" s="3">
        <v>7.6545932292899996</v>
      </c>
      <c r="H3" s="3">
        <v>-0.35625126432300003</v>
      </c>
      <c r="I3" s="3">
        <v>1.1640086296700001</v>
      </c>
      <c r="J3" s="15">
        <v>-18346.940112600001</v>
      </c>
    </row>
    <row r="4" spans="1:10" x14ac:dyDescent="0.2">
      <c r="A4" s="15" t="s">
        <v>101</v>
      </c>
      <c r="B4" s="15">
        <v>1</v>
      </c>
      <c r="C4" s="15">
        <v>60774</v>
      </c>
      <c r="D4" s="15">
        <v>243096</v>
      </c>
      <c r="E4" s="3">
        <v>-1.0192379951499999</v>
      </c>
      <c r="F4" s="3">
        <v>6.0405077934299998</v>
      </c>
      <c r="G4" s="3">
        <v>7.0597457885699999</v>
      </c>
      <c r="H4" s="3">
        <v>0.89448043958599999</v>
      </c>
      <c r="I4" s="3">
        <v>1.43974644085</v>
      </c>
      <c r="J4" s="15">
        <v>54361.154235399998</v>
      </c>
    </row>
    <row r="5" spans="1:10" x14ac:dyDescent="0.2">
      <c r="A5" s="15" t="s">
        <v>102</v>
      </c>
      <c r="B5" s="15">
        <v>2</v>
      </c>
      <c r="C5" s="15">
        <v>73114</v>
      </c>
      <c r="D5" s="15">
        <v>292456</v>
      </c>
      <c r="E5" s="3">
        <v>-1.5154852867099999</v>
      </c>
      <c r="F5" s="3">
        <v>4.89167976379</v>
      </c>
      <c r="G5" s="3">
        <v>6.4071650505099997</v>
      </c>
      <c r="H5" s="3">
        <v>0.32743722680499998</v>
      </c>
      <c r="I5" s="3">
        <v>1.1528780374200001</v>
      </c>
      <c r="J5" s="15">
        <v>23940.245400600001</v>
      </c>
    </row>
    <row r="6" spans="1:10" x14ac:dyDescent="0.2">
      <c r="A6" s="15" t="s">
        <v>111</v>
      </c>
      <c r="B6" s="15">
        <v>11</v>
      </c>
      <c r="C6" s="15">
        <v>22762</v>
      </c>
      <c r="D6" s="15">
        <v>91048</v>
      </c>
      <c r="E6" s="3">
        <v>-2.1847667694099999</v>
      </c>
      <c r="F6" s="3">
        <v>4.6546535491899999</v>
      </c>
      <c r="G6" s="3">
        <v>6.8394203186000002</v>
      </c>
      <c r="H6" s="3">
        <v>0.35685396670000002</v>
      </c>
      <c r="I6" s="3">
        <v>0.72183263928700003</v>
      </c>
      <c r="J6" s="15">
        <v>8122.7099900200001</v>
      </c>
    </row>
    <row r="7" spans="1:10" x14ac:dyDescent="0.2">
      <c r="A7" s="15" t="s">
        <v>114</v>
      </c>
      <c r="B7" s="15">
        <v>14</v>
      </c>
      <c r="C7" s="15">
        <v>23341</v>
      </c>
      <c r="D7" s="15">
        <v>93364</v>
      </c>
      <c r="E7" s="3">
        <v>-3.8503432273899998</v>
      </c>
      <c r="F7" s="3">
        <v>8.2769985198999994</v>
      </c>
      <c r="G7" s="3">
        <v>12.127341747299999</v>
      </c>
      <c r="H7" s="3">
        <v>0.822466932988</v>
      </c>
      <c r="I7" s="3">
        <v>1.6039865839</v>
      </c>
      <c r="J7" s="15">
        <v>19197.200682899998</v>
      </c>
    </row>
    <row r="8" spans="1:10" x14ac:dyDescent="0.2">
      <c r="A8" s="15" t="s">
        <v>112</v>
      </c>
      <c r="B8" s="15">
        <v>12</v>
      </c>
      <c r="C8" s="15">
        <v>22474</v>
      </c>
      <c r="D8" s="15">
        <v>89896</v>
      </c>
      <c r="E8" s="3">
        <v>-0.87384128570599995</v>
      </c>
      <c r="F8" s="3">
        <v>1.78280544281</v>
      </c>
      <c r="G8" s="3">
        <v>2.6566467285200002</v>
      </c>
      <c r="H8" s="3">
        <v>0.16895811555900001</v>
      </c>
      <c r="I8" s="3">
        <v>0.21171879625000001</v>
      </c>
      <c r="J8" s="15">
        <v>3797.16468906</v>
      </c>
    </row>
    <row r="9" spans="1:10" x14ac:dyDescent="0.2">
      <c r="A9" s="15" t="s">
        <v>113</v>
      </c>
      <c r="B9" s="15">
        <v>13</v>
      </c>
      <c r="C9" s="15">
        <v>24551</v>
      </c>
      <c r="D9" s="15">
        <v>98204</v>
      </c>
      <c r="E9" s="3">
        <v>-3.0229272842400001</v>
      </c>
      <c r="F9" s="3">
        <v>2.2067127227799999</v>
      </c>
      <c r="G9" s="3">
        <v>5.2296400070200004</v>
      </c>
      <c r="H9" s="3">
        <v>0.32205510414299998</v>
      </c>
      <c r="I9" s="3">
        <v>0.32515850547500003</v>
      </c>
      <c r="J9" s="15">
        <v>7906.7748618100004</v>
      </c>
    </row>
    <row r="10" spans="1:10" x14ac:dyDescent="0.2">
      <c r="A10" s="15" t="s">
        <v>110</v>
      </c>
      <c r="B10" s="15">
        <v>10</v>
      </c>
      <c r="C10" s="15">
        <v>68898</v>
      </c>
      <c r="D10" s="15">
        <v>275592</v>
      </c>
      <c r="E10" s="3">
        <v>-0.995050430298</v>
      </c>
      <c r="F10" s="3">
        <v>4.4428825378400001</v>
      </c>
      <c r="G10" s="3">
        <v>5.4379329681400002</v>
      </c>
      <c r="H10" s="3">
        <v>2.8114126245499999E-2</v>
      </c>
      <c r="I10" s="3">
        <v>0.21688540676699999</v>
      </c>
      <c r="J10" s="15">
        <v>1937.0070700599999</v>
      </c>
    </row>
    <row r="11" spans="1:10" x14ac:dyDescent="0.2">
      <c r="A11" s="15" t="s">
        <v>106</v>
      </c>
      <c r="B11" s="15">
        <v>6</v>
      </c>
      <c r="C11" s="15">
        <v>43425</v>
      </c>
      <c r="D11" s="15">
        <v>173700</v>
      </c>
      <c r="E11" s="3">
        <v>-0.97268867492699995</v>
      </c>
      <c r="F11" s="3">
        <v>1.7514581680300001</v>
      </c>
      <c r="G11" s="3">
        <v>2.7241468429600002</v>
      </c>
      <c r="H11" s="3">
        <v>-1.65142420921E-2</v>
      </c>
      <c r="I11" s="3">
        <v>0.140986188313</v>
      </c>
      <c r="J11" s="15">
        <v>-717.13096284899996</v>
      </c>
    </row>
    <row r="12" spans="1:10" x14ac:dyDescent="0.2">
      <c r="A12" s="15" t="s">
        <v>104</v>
      </c>
      <c r="B12" s="15">
        <v>4</v>
      </c>
      <c r="C12" s="15">
        <v>50944</v>
      </c>
      <c r="D12" s="15">
        <v>203776</v>
      </c>
      <c r="E12" s="3">
        <v>-1.4435405731199999</v>
      </c>
      <c r="F12" s="3">
        <v>1.5233430862399999</v>
      </c>
      <c r="G12" s="3">
        <v>2.9668836593600001</v>
      </c>
      <c r="H12" s="3">
        <v>7.5181054990300002E-3</v>
      </c>
      <c r="I12" s="3">
        <v>0.161731971921</v>
      </c>
      <c r="J12" s="15">
        <v>383.00236654299999</v>
      </c>
    </row>
    <row r="13" spans="1:10" x14ac:dyDescent="0.2">
      <c r="A13" s="15" t="s">
        <v>105</v>
      </c>
      <c r="B13" s="15">
        <v>5</v>
      </c>
      <c r="C13" s="15">
        <v>53920</v>
      </c>
      <c r="D13" s="15">
        <v>215680</v>
      </c>
      <c r="E13" s="3">
        <v>-1.61361777782</v>
      </c>
      <c r="F13" s="3">
        <v>2.3895015716599999</v>
      </c>
      <c r="G13" s="3">
        <v>4.0031193494800004</v>
      </c>
      <c r="H13" s="3">
        <v>-1.15115851407E-2</v>
      </c>
      <c r="I13" s="3">
        <v>0.174605598197</v>
      </c>
      <c r="J13" s="15">
        <v>-620.70467078700005</v>
      </c>
    </row>
    <row r="14" spans="1:10" x14ac:dyDescent="0.2">
      <c r="A14" s="15" t="s">
        <v>109</v>
      </c>
      <c r="B14" s="15">
        <v>9</v>
      </c>
      <c r="C14" s="15">
        <v>29886</v>
      </c>
      <c r="D14" s="15">
        <v>119544</v>
      </c>
      <c r="E14" s="3">
        <v>-0.89352416992200001</v>
      </c>
      <c r="F14" s="3">
        <v>0.93257188797000001</v>
      </c>
      <c r="G14" s="3">
        <v>1.8260960578900001</v>
      </c>
      <c r="H14" s="3">
        <v>-3.9606582661300002E-2</v>
      </c>
      <c r="I14" s="3">
        <v>0.127849368282</v>
      </c>
      <c r="J14" s="15">
        <v>-1183.6823294200001</v>
      </c>
    </row>
    <row r="15" spans="1:10" x14ac:dyDescent="0.2">
      <c r="A15" s="15" t="s">
        <v>107</v>
      </c>
      <c r="B15" s="15">
        <v>7</v>
      </c>
      <c r="C15" s="15">
        <v>32996</v>
      </c>
      <c r="D15" s="15">
        <v>131984</v>
      </c>
      <c r="E15" s="3">
        <v>-0.89941906929000004</v>
      </c>
      <c r="F15" s="3">
        <v>0.96353960037200004</v>
      </c>
      <c r="G15" s="3">
        <v>1.86295866966</v>
      </c>
      <c r="H15" s="3">
        <v>-4.6007660175500002E-2</v>
      </c>
      <c r="I15" s="3">
        <v>0.13375042068599999</v>
      </c>
      <c r="J15" s="15">
        <v>-1518.06875515</v>
      </c>
    </row>
    <row r="16" spans="1:10" x14ac:dyDescent="0.2">
      <c r="A16" s="15" t="s">
        <v>108</v>
      </c>
      <c r="B16" s="15">
        <v>8</v>
      </c>
      <c r="C16" s="15">
        <v>25854</v>
      </c>
      <c r="D16" s="15">
        <v>103416</v>
      </c>
      <c r="E16" s="3">
        <v>-1.01490592957</v>
      </c>
      <c r="F16" s="3">
        <v>0.758692741394</v>
      </c>
      <c r="G16" s="3">
        <v>1.77359867096</v>
      </c>
      <c r="H16" s="3">
        <v>-7.02403089264E-2</v>
      </c>
      <c r="I16" s="3">
        <v>9.3551472041700001E-2</v>
      </c>
      <c r="J16" s="15">
        <v>-1815.9929469799999</v>
      </c>
    </row>
  </sheetData>
  <sortState ref="A2:J16">
    <sortCondition ref="A2:A16"/>
  </sortState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J16"/>
    </sheetView>
  </sheetViews>
  <sheetFormatPr defaultRowHeight="12.75" x14ac:dyDescent="0.2"/>
  <sheetData>
    <row r="1" spans="1:10" x14ac:dyDescent="0.2">
      <c r="A1" s="16" t="s">
        <v>91</v>
      </c>
      <c r="B1" s="16" t="s">
        <v>92</v>
      </c>
      <c r="C1" s="16" t="s">
        <v>93</v>
      </c>
      <c r="D1" s="16" t="s">
        <v>94</v>
      </c>
      <c r="E1" s="16" t="s">
        <v>95</v>
      </c>
      <c r="F1" s="16" t="s">
        <v>96</v>
      </c>
      <c r="G1" s="16" t="s">
        <v>97</v>
      </c>
      <c r="H1" s="16" t="s">
        <v>98</v>
      </c>
      <c r="I1" s="16" t="s">
        <v>99</v>
      </c>
      <c r="J1" s="16" t="s">
        <v>100</v>
      </c>
    </row>
    <row r="2" spans="1:10" x14ac:dyDescent="0.2">
      <c r="A2" s="16" t="s">
        <v>115</v>
      </c>
      <c r="B2" s="16">
        <v>15</v>
      </c>
      <c r="C2" s="16">
        <v>57099</v>
      </c>
      <c r="D2" s="16">
        <v>228396</v>
      </c>
      <c r="E2" s="3">
        <v>-1.3818185329399999</v>
      </c>
      <c r="F2" s="3">
        <v>1.86235284805</v>
      </c>
      <c r="G2" s="3">
        <v>3.2441713810000001</v>
      </c>
      <c r="H2" s="3">
        <v>0.19458082640300001</v>
      </c>
      <c r="I2" s="3">
        <v>0.42818791237699999</v>
      </c>
      <c r="J2" s="16">
        <v>11110.370606799999</v>
      </c>
    </row>
    <row r="3" spans="1:10" x14ac:dyDescent="0.2">
      <c r="A3" s="16" t="s">
        <v>103</v>
      </c>
      <c r="B3" s="16">
        <v>3</v>
      </c>
      <c r="C3" s="16">
        <v>126024</v>
      </c>
      <c r="D3" s="16">
        <v>504096</v>
      </c>
      <c r="E3" s="3">
        <v>-2.9239144325300002</v>
      </c>
      <c r="F3" s="3">
        <v>1.73699998856</v>
      </c>
      <c r="G3" s="3">
        <v>4.6609144210800002</v>
      </c>
      <c r="H3" s="3">
        <v>-9.4973990631600003E-2</v>
      </c>
      <c r="I3" s="3">
        <v>0.60692518848699994</v>
      </c>
      <c r="J3" s="16">
        <v>-11969.0021954</v>
      </c>
    </row>
    <row r="4" spans="1:10" x14ac:dyDescent="0.2">
      <c r="A4" s="16" t="s">
        <v>101</v>
      </c>
      <c r="B4" s="16">
        <v>1</v>
      </c>
      <c r="C4" s="16">
        <v>239163</v>
      </c>
      <c r="D4" s="16">
        <v>956652</v>
      </c>
      <c r="E4" s="3">
        <v>-3.2816832065599999</v>
      </c>
      <c r="F4" s="3">
        <v>1.07065939903</v>
      </c>
      <c r="G4" s="3">
        <v>4.3523426055899996</v>
      </c>
      <c r="H4" s="3">
        <v>-0.21753683168400001</v>
      </c>
      <c r="I4" s="3">
        <v>0.557186800446</v>
      </c>
      <c r="J4" s="16">
        <v>-52026.761276199999</v>
      </c>
    </row>
    <row r="5" spans="1:10" x14ac:dyDescent="0.2">
      <c r="A5" s="16" t="s">
        <v>102</v>
      </c>
      <c r="B5" s="16">
        <v>2</v>
      </c>
      <c r="C5" s="16">
        <v>119456</v>
      </c>
      <c r="D5" s="16">
        <v>477824</v>
      </c>
      <c r="E5" s="3">
        <v>-1.52740466595</v>
      </c>
      <c r="F5" s="3">
        <v>2.0530633926399999</v>
      </c>
      <c r="G5" s="3">
        <v>3.5804680585900002</v>
      </c>
      <c r="H5" s="3">
        <v>0.21783723414299999</v>
      </c>
      <c r="I5" s="3">
        <v>0.411357075144</v>
      </c>
      <c r="J5" s="16">
        <v>26021.964641800001</v>
      </c>
    </row>
    <row r="6" spans="1:10" x14ac:dyDescent="0.2">
      <c r="A6" s="16" t="s">
        <v>111</v>
      </c>
      <c r="B6" s="16">
        <v>11</v>
      </c>
      <c r="C6" s="16">
        <v>22762</v>
      </c>
      <c r="D6" s="16">
        <v>91048</v>
      </c>
      <c r="E6" s="3">
        <v>-2.04789352417</v>
      </c>
      <c r="F6" s="3">
        <v>1.22578620911</v>
      </c>
      <c r="G6" s="3">
        <v>3.2736797332799998</v>
      </c>
      <c r="H6" s="3">
        <v>0.13192050220900001</v>
      </c>
      <c r="I6" s="3">
        <v>0.25593854484299999</v>
      </c>
      <c r="J6" s="16">
        <v>3002.7744712799999</v>
      </c>
    </row>
    <row r="7" spans="1:10" x14ac:dyDescent="0.2">
      <c r="A7" s="16" t="s">
        <v>114</v>
      </c>
      <c r="B7" s="16">
        <v>14</v>
      </c>
      <c r="C7" s="16">
        <v>23341</v>
      </c>
      <c r="D7" s="16">
        <v>93364</v>
      </c>
      <c r="E7" s="3">
        <v>-0.88094997405999997</v>
      </c>
      <c r="F7" s="3">
        <v>1.6869926452599999</v>
      </c>
      <c r="G7" s="3">
        <v>2.5679426193200001</v>
      </c>
      <c r="H7" s="3">
        <v>9.91420546461E-2</v>
      </c>
      <c r="I7" s="3">
        <v>0.216957107334</v>
      </c>
      <c r="J7" s="16">
        <v>2314.0746974899998</v>
      </c>
    </row>
    <row r="8" spans="1:10" x14ac:dyDescent="0.2">
      <c r="A8" s="16" t="s">
        <v>112</v>
      </c>
      <c r="B8" s="16">
        <v>12</v>
      </c>
      <c r="C8" s="16">
        <v>22474</v>
      </c>
      <c r="D8" s="16">
        <v>89896</v>
      </c>
      <c r="E8" s="3">
        <v>-1.4603052139299999</v>
      </c>
      <c r="F8" s="3">
        <v>1.2732849121100001</v>
      </c>
      <c r="G8" s="3">
        <v>2.7335901260400002</v>
      </c>
      <c r="H8" s="3">
        <v>0.144935829376</v>
      </c>
      <c r="I8" s="3">
        <v>0.24435015303999999</v>
      </c>
      <c r="J8" s="16">
        <v>3257.2878294000002</v>
      </c>
    </row>
    <row r="9" spans="1:10" x14ac:dyDescent="0.2">
      <c r="A9" s="16" t="s">
        <v>113</v>
      </c>
      <c r="B9" s="16">
        <v>13</v>
      </c>
      <c r="C9" s="16">
        <v>24551</v>
      </c>
      <c r="D9" s="16">
        <v>98204</v>
      </c>
      <c r="E9" s="3">
        <v>-2.31995105743</v>
      </c>
      <c r="F9" s="3">
        <v>1.4678092002900001</v>
      </c>
      <c r="G9" s="3">
        <v>3.78776025772</v>
      </c>
      <c r="H9" s="3">
        <v>0.17420375521500001</v>
      </c>
      <c r="I9" s="3">
        <v>0.292450114175</v>
      </c>
      <c r="J9" s="16">
        <v>4276.8763942699998</v>
      </c>
    </row>
    <row r="10" spans="1:10" x14ac:dyDescent="0.2">
      <c r="A10" s="16" t="s">
        <v>110</v>
      </c>
      <c r="B10" s="16">
        <v>10</v>
      </c>
      <c r="C10" s="16">
        <v>68898</v>
      </c>
      <c r="D10" s="16">
        <v>275592</v>
      </c>
      <c r="E10" s="3">
        <v>-1.4831204414400001</v>
      </c>
      <c r="F10" s="3">
        <v>1.61957645416</v>
      </c>
      <c r="G10" s="3">
        <v>3.1026968955999998</v>
      </c>
      <c r="H10" s="3">
        <v>2.49687280948E-2</v>
      </c>
      <c r="I10" s="3">
        <v>0.13628553713899999</v>
      </c>
      <c r="J10" s="16">
        <v>1720.2954282799999</v>
      </c>
    </row>
    <row r="11" spans="1:10" x14ac:dyDescent="0.2">
      <c r="A11" s="16" t="s">
        <v>106</v>
      </c>
      <c r="B11" s="16">
        <v>6</v>
      </c>
      <c r="C11" s="16">
        <v>43425</v>
      </c>
      <c r="D11" s="16">
        <v>173700</v>
      </c>
      <c r="E11" s="3">
        <v>-0.93737220764200002</v>
      </c>
      <c r="F11" s="3">
        <v>0.98228073120100001</v>
      </c>
      <c r="G11" s="3">
        <v>1.9196529388400001</v>
      </c>
      <c r="H11" s="3">
        <v>8.0681504967199998E-3</v>
      </c>
      <c r="I11" s="3">
        <v>0.120680837687</v>
      </c>
      <c r="J11" s="16">
        <v>350.35943531999999</v>
      </c>
    </row>
    <row r="12" spans="1:10" x14ac:dyDescent="0.2">
      <c r="A12" s="16" t="s">
        <v>104</v>
      </c>
      <c r="B12" s="16">
        <v>4</v>
      </c>
      <c r="C12" s="16">
        <v>50944</v>
      </c>
      <c r="D12" s="16">
        <v>203776</v>
      </c>
      <c r="E12" s="3">
        <v>-1.27627372742</v>
      </c>
      <c r="F12" s="3">
        <v>1.24059486389</v>
      </c>
      <c r="G12" s="3">
        <v>2.5168685913100002</v>
      </c>
      <c r="H12" s="3">
        <v>8.7911630536099995E-3</v>
      </c>
      <c r="I12" s="3">
        <v>0.117963419899</v>
      </c>
      <c r="J12" s="16">
        <v>447.85701060299999</v>
      </c>
    </row>
    <row r="13" spans="1:10" x14ac:dyDescent="0.2">
      <c r="A13" s="16" t="s">
        <v>105</v>
      </c>
      <c r="B13" s="16">
        <v>5</v>
      </c>
      <c r="C13" s="16">
        <v>53920</v>
      </c>
      <c r="D13" s="16">
        <v>215680</v>
      </c>
      <c r="E13" s="3">
        <v>-0.79307508468599996</v>
      </c>
      <c r="F13" s="3">
        <v>0.75314998626700003</v>
      </c>
      <c r="G13" s="3">
        <v>1.5462250709500001</v>
      </c>
      <c r="H13" s="3">
        <v>1.4533572407399999E-3</v>
      </c>
      <c r="I13" s="3">
        <v>0.10803863745</v>
      </c>
      <c r="J13" s="16">
        <v>78.365022420900004</v>
      </c>
    </row>
    <row r="14" spans="1:10" x14ac:dyDescent="0.2">
      <c r="A14" s="16" t="s">
        <v>109</v>
      </c>
      <c r="B14" s="16">
        <v>9</v>
      </c>
      <c r="C14" s="16">
        <v>30680</v>
      </c>
      <c r="D14" s="16">
        <v>122720</v>
      </c>
      <c r="E14" s="3">
        <v>-1.66822767258</v>
      </c>
      <c r="F14" s="3">
        <v>1.3883543014499999</v>
      </c>
      <c r="G14" s="3">
        <v>3.0565819740300002</v>
      </c>
      <c r="H14" s="3">
        <v>1.4825309034000001E-2</v>
      </c>
      <c r="I14" s="3">
        <v>0.134915855068</v>
      </c>
      <c r="J14" s="16">
        <v>454.840481162</v>
      </c>
    </row>
    <row r="15" spans="1:10" x14ac:dyDescent="0.2">
      <c r="A15" s="16" t="s">
        <v>107</v>
      </c>
      <c r="B15" s="16">
        <v>7</v>
      </c>
      <c r="C15" s="16">
        <v>34022</v>
      </c>
      <c r="D15" s="16">
        <v>136088</v>
      </c>
      <c r="E15" s="3">
        <v>-1.55999994278</v>
      </c>
      <c r="F15" s="3">
        <v>1.5</v>
      </c>
      <c r="G15" s="3">
        <v>3.0599999427800002</v>
      </c>
      <c r="H15" s="3">
        <v>1.89215822283E-2</v>
      </c>
      <c r="I15" s="3">
        <v>0.13692380037599999</v>
      </c>
      <c r="J15" s="16">
        <v>643.75007057200003</v>
      </c>
    </row>
    <row r="16" spans="1:10" x14ac:dyDescent="0.2">
      <c r="A16" s="16" t="s">
        <v>108</v>
      </c>
      <c r="B16" s="16">
        <v>8</v>
      </c>
      <c r="C16" s="16">
        <v>26966</v>
      </c>
      <c r="D16" s="16">
        <v>107864</v>
      </c>
      <c r="E16" s="3">
        <v>-1.2000000476799999</v>
      </c>
      <c r="F16" s="3">
        <v>0.98466563224799997</v>
      </c>
      <c r="G16" s="3">
        <v>2.1846656799300002</v>
      </c>
      <c r="H16" s="3">
        <v>1.9005247758499998E-2</v>
      </c>
      <c r="I16" s="3">
        <v>9.1957614512999997E-2</v>
      </c>
      <c r="J16" s="16">
        <v>512.49551105499995</v>
      </c>
    </row>
  </sheetData>
  <sortState ref="A2:J16">
    <sortCondition ref="A2:A16"/>
  </sortState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M45" sqref="M45"/>
    </sheetView>
  </sheetViews>
  <sheetFormatPr defaultRowHeight="12.75" x14ac:dyDescent="0.2"/>
  <cols>
    <col min="4" max="4" width="19.85546875" style="17" bestFit="1" customWidth="1"/>
    <col min="5" max="5" width="15.28515625" style="3" bestFit="1" customWidth="1"/>
    <col min="6" max="7" width="14.7109375" style="3" bestFit="1" customWidth="1"/>
    <col min="8" max="8" width="15.28515625" style="3" bestFit="1" customWidth="1"/>
    <col min="9" max="9" width="14.7109375" style="3" bestFit="1" customWidth="1"/>
    <col min="10" max="10" width="19.42578125" style="17" bestFit="1" customWidth="1"/>
  </cols>
  <sheetData>
    <row r="1" spans="1:10" x14ac:dyDescent="0.2">
      <c r="A1" s="17" t="s">
        <v>91</v>
      </c>
      <c r="B1" s="17" t="s">
        <v>92</v>
      </c>
      <c r="C1" s="17" t="s">
        <v>93</v>
      </c>
      <c r="D1" s="17" t="s">
        <v>94</v>
      </c>
      <c r="E1" s="3" t="s">
        <v>95</v>
      </c>
      <c r="F1" s="3" t="s">
        <v>96</v>
      </c>
      <c r="G1" s="3" t="s">
        <v>97</v>
      </c>
      <c r="H1" s="3" t="s">
        <v>98</v>
      </c>
      <c r="I1" s="3" t="s">
        <v>99</v>
      </c>
      <c r="J1" s="17" t="s">
        <v>100</v>
      </c>
    </row>
    <row r="2" spans="1:10" x14ac:dyDescent="0.2">
      <c r="A2" s="17" t="s">
        <v>115</v>
      </c>
      <c r="B2" s="17">
        <v>15</v>
      </c>
      <c r="C2" s="17">
        <v>61079</v>
      </c>
      <c r="D2" s="17">
        <v>244316</v>
      </c>
      <c r="E2" s="3">
        <v>-1.8799999952299999</v>
      </c>
      <c r="F2" s="3">
        <v>1.5699999332400001</v>
      </c>
      <c r="G2" s="3">
        <v>3.44999992847</v>
      </c>
      <c r="H2" s="3">
        <v>0.11313964891</v>
      </c>
      <c r="I2" s="3">
        <v>0.52117543301699998</v>
      </c>
      <c r="J2" s="17">
        <v>6910.4566157700001</v>
      </c>
    </row>
    <row r="3" spans="1:10" x14ac:dyDescent="0.2">
      <c r="A3" s="17" t="s">
        <v>103</v>
      </c>
      <c r="B3" s="17">
        <v>3</v>
      </c>
      <c r="C3" s="17">
        <v>129591</v>
      </c>
      <c r="D3" s="17">
        <v>518364</v>
      </c>
      <c r="E3" s="3">
        <v>-3.2800002098099998</v>
      </c>
      <c r="F3" s="3">
        <v>1.73000001907</v>
      </c>
      <c r="G3" s="3">
        <v>5.0100002288800001</v>
      </c>
      <c r="H3" s="3">
        <v>-0.13940611930499999</v>
      </c>
      <c r="I3" s="3">
        <v>0.65755600532900005</v>
      </c>
      <c r="J3" s="17">
        <v>-18065.778406900001</v>
      </c>
    </row>
    <row r="4" spans="1:10" x14ac:dyDescent="0.2">
      <c r="A4" s="17" t="s">
        <v>101</v>
      </c>
      <c r="B4" s="17">
        <v>1</v>
      </c>
      <c r="C4" s="17">
        <v>226408</v>
      </c>
      <c r="D4" s="17">
        <v>905632</v>
      </c>
      <c r="E4" s="3">
        <v>-3.4699997901900002</v>
      </c>
      <c r="F4" s="3">
        <v>0.85000002384200002</v>
      </c>
      <c r="G4" s="3">
        <v>4.31999981403</v>
      </c>
      <c r="H4" s="3">
        <v>-0.24775275601999999</v>
      </c>
      <c r="I4" s="3">
        <v>0.61829323773099998</v>
      </c>
      <c r="J4" s="17">
        <v>-56093.2059849</v>
      </c>
    </row>
    <row r="5" spans="1:10" x14ac:dyDescent="0.2">
      <c r="A5" s="17" t="s">
        <v>102</v>
      </c>
      <c r="B5" s="17">
        <v>2</v>
      </c>
      <c r="C5" s="17">
        <v>124213</v>
      </c>
      <c r="D5" s="17">
        <v>496852</v>
      </c>
      <c r="E5" s="3">
        <v>-1.2500001192100001</v>
      </c>
      <c r="F5" s="3">
        <v>1.75</v>
      </c>
      <c r="G5" s="3">
        <v>3.0000001192100001</v>
      </c>
      <c r="H5" s="3">
        <v>6.1134072806900003E-2</v>
      </c>
      <c r="I5" s="3">
        <v>0.36182292772399999</v>
      </c>
      <c r="J5" s="17">
        <v>7593.6465855699998</v>
      </c>
    </row>
    <row r="6" spans="1:10" x14ac:dyDescent="0.2">
      <c r="A6" s="17" t="s">
        <v>111</v>
      </c>
      <c r="B6" s="17">
        <v>11</v>
      </c>
      <c r="C6" s="17">
        <v>22762</v>
      </c>
      <c r="D6" s="17">
        <v>91048</v>
      </c>
      <c r="E6" s="3">
        <v>-0.46999931335400003</v>
      </c>
      <c r="F6" s="3">
        <v>2.07077980042</v>
      </c>
      <c r="G6" s="3">
        <v>2.5407791137700002</v>
      </c>
      <c r="H6" s="3">
        <v>9.2981265766700003E-2</v>
      </c>
      <c r="I6" s="3">
        <v>0.18644775636399999</v>
      </c>
      <c r="J6" s="17">
        <v>2116.43957138</v>
      </c>
    </row>
    <row r="7" spans="1:10" x14ac:dyDescent="0.2">
      <c r="A7" s="17" t="s">
        <v>114</v>
      </c>
      <c r="B7" s="17">
        <v>14</v>
      </c>
      <c r="C7" s="17">
        <v>23341</v>
      </c>
      <c r="D7" s="17">
        <v>93364</v>
      </c>
      <c r="E7" s="3">
        <v>-0.32999992370600001</v>
      </c>
      <c r="F7" s="3">
        <v>0.98000001907300005</v>
      </c>
      <c r="G7" s="3">
        <v>1.30999994278</v>
      </c>
      <c r="H7" s="3">
        <v>3.6018164512000003E-2</v>
      </c>
      <c r="I7" s="3">
        <v>0.13218308551800001</v>
      </c>
      <c r="J7" s="17">
        <v>840.69997787499995</v>
      </c>
    </row>
    <row r="8" spans="1:10" x14ac:dyDescent="0.2">
      <c r="A8" s="17" t="s">
        <v>112</v>
      </c>
      <c r="B8" s="17">
        <v>12</v>
      </c>
      <c r="C8" s="17">
        <v>22474</v>
      </c>
      <c r="D8" s="17">
        <v>89896</v>
      </c>
      <c r="E8" s="3">
        <v>-0.470000267029</v>
      </c>
      <c r="F8" s="3">
        <v>0.89000034332300004</v>
      </c>
      <c r="G8" s="3">
        <v>1.36000061035</v>
      </c>
      <c r="H8" s="3">
        <v>9.3617958244699997E-2</v>
      </c>
      <c r="I8" s="3">
        <v>0.188258049304</v>
      </c>
      <c r="J8" s="17">
        <v>2103.9699935899998</v>
      </c>
    </row>
    <row r="9" spans="1:10" x14ac:dyDescent="0.2">
      <c r="A9" s="17" t="s">
        <v>113</v>
      </c>
      <c r="B9" s="17">
        <v>13</v>
      </c>
      <c r="C9" s="17">
        <v>24551</v>
      </c>
      <c r="D9" s="17">
        <v>98204</v>
      </c>
      <c r="E9" s="3">
        <v>-0.38000011444100001</v>
      </c>
      <c r="F9" s="3">
        <v>0.93000030517599996</v>
      </c>
      <c r="G9" s="3">
        <v>1.3100004196199999</v>
      </c>
      <c r="H9" s="3">
        <v>8.4140362688500003E-2</v>
      </c>
      <c r="I9" s="3">
        <v>0.18896573054099999</v>
      </c>
      <c r="J9" s="17">
        <v>2065.7300443600002</v>
      </c>
    </row>
    <row r="10" spans="1:10" x14ac:dyDescent="0.2">
      <c r="A10" s="17" t="s">
        <v>110</v>
      </c>
      <c r="B10" s="17">
        <v>10</v>
      </c>
      <c r="C10" s="17">
        <v>68898</v>
      </c>
      <c r="D10" s="17">
        <v>275592</v>
      </c>
      <c r="E10" s="3">
        <v>-3.03999996185</v>
      </c>
      <c r="F10" s="3">
        <v>2.2669792175299999</v>
      </c>
      <c r="G10" s="3">
        <v>5.3069791793799999</v>
      </c>
      <c r="H10" s="3">
        <v>-4.6254776050800002E-3</v>
      </c>
      <c r="I10" s="3">
        <v>0.13411482043199999</v>
      </c>
      <c r="J10" s="17">
        <v>-318.68615603400002</v>
      </c>
    </row>
    <row r="11" spans="1:10" x14ac:dyDescent="0.2">
      <c r="A11" s="17" t="s">
        <v>106</v>
      </c>
      <c r="B11" s="17">
        <v>6</v>
      </c>
      <c r="C11" s="17">
        <v>43425</v>
      </c>
      <c r="D11" s="17">
        <v>173700</v>
      </c>
      <c r="E11" s="3">
        <v>-1.9799995422400001</v>
      </c>
      <c r="F11" s="3">
        <v>1.0670161247300001</v>
      </c>
      <c r="G11" s="3">
        <v>3.0470156669600001</v>
      </c>
      <c r="H11" s="3">
        <v>-3.1743046645800001E-2</v>
      </c>
      <c r="I11" s="3">
        <v>0.11089318779100001</v>
      </c>
      <c r="J11" s="17">
        <v>-1378.44180059</v>
      </c>
    </row>
    <row r="12" spans="1:10" x14ac:dyDescent="0.2">
      <c r="A12" s="17" t="s">
        <v>104</v>
      </c>
      <c r="B12" s="17">
        <v>4</v>
      </c>
      <c r="C12" s="17">
        <v>50944</v>
      </c>
      <c r="D12" s="17">
        <v>203776</v>
      </c>
      <c r="E12" s="3">
        <v>-1.38000011444</v>
      </c>
      <c r="F12" s="3">
        <v>0.82000017166100003</v>
      </c>
      <c r="G12" s="3">
        <v>2.2000002860999999</v>
      </c>
      <c r="H12" s="3">
        <v>-4.02311278442E-2</v>
      </c>
      <c r="I12" s="3">
        <v>0.11948228516000001</v>
      </c>
      <c r="J12" s="17">
        <v>-2049.5345768900002</v>
      </c>
    </row>
    <row r="13" spans="1:10" x14ac:dyDescent="0.2">
      <c r="A13" s="17" t="s">
        <v>105</v>
      </c>
      <c r="B13" s="17">
        <v>5</v>
      </c>
      <c r="C13" s="17">
        <v>53920</v>
      </c>
      <c r="D13" s="17">
        <v>215680</v>
      </c>
      <c r="E13" s="3">
        <v>-1.2000002861000001</v>
      </c>
      <c r="F13" s="3">
        <v>1.6909065246599999</v>
      </c>
      <c r="G13" s="3">
        <v>2.8909068107599998</v>
      </c>
      <c r="H13" s="3">
        <v>4.6559275147299998E-3</v>
      </c>
      <c r="I13" s="3">
        <v>7.8849662686700003E-2</v>
      </c>
      <c r="J13" s="17">
        <v>251.04761159399999</v>
      </c>
    </row>
    <row r="14" spans="1:10" x14ac:dyDescent="0.2">
      <c r="A14" s="17" t="s">
        <v>109</v>
      </c>
      <c r="B14" s="17">
        <v>9</v>
      </c>
      <c r="C14" s="17">
        <v>31257</v>
      </c>
      <c r="D14" s="17">
        <v>125028</v>
      </c>
      <c r="E14" s="3">
        <v>-1.15000009537</v>
      </c>
      <c r="F14" s="3">
        <v>0.81000041961699998</v>
      </c>
      <c r="G14" s="3">
        <v>1.9600005149799999</v>
      </c>
      <c r="H14" s="3">
        <v>-1.83914539799E-2</v>
      </c>
      <c r="I14" s="3">
        <v>6.3372577400599997E-2</v>
      </c>
      <c r="J14" s="17">
        <v>-574.86167705100002</v>
      </c>
    </row>
    <row r="15" spans="1:10" x14ac:dyDescent="0.2">
      <c r="A15" s="17" t="s">
        <v>107</v>
      </c>
      <c r="B15" s="17">
        <v>7</v>
      </c>
      <c r="C15" s="17">
        <v>34793</v>
      </c>
      <c r="D15" s="17">
        <v>139172</v>
      </c>
      <c r="E15" s="3">
        <v>-0.81909990310699998</v>
      </c>
      <c r="F15" s="3">
        <v>0.85125017166100003</v>
      </c>
      <c r="G15" s="3">
        <v>1.67035007477</v>
      </c>
      <c r="H15" s="3">
        <v>-1.0629825215400001E-2</v>
      </c>
      <c r="I15" s="3">
        <v>6.8568208903600006E-2</v>
      </c>
      <c r="J15" s="17">
        <v>-369.84350871999999</v>
      </c>
    </row>
    <row r="16" spans="1:10" x14ac:dyDescent="0.2">
      <c r="A16" s="17" t="s">
        <v>108</v>
      </c>
      <c r="B16" s="17">
        <v>8</v>
      </c>
      <c r="C16" s="17">
        <v>27825</v>
      </c>
      <c r="D16" s="17">
        <v>111300</v>
      </c>
      <c r="E16" s="3">
        <v>-0.99000024795499997</v>
      </c>
      <c r="F16" s="3">
        <v>0.97852563857999997</v>
      </c>
      <c r="G16" s="3">
        <v>1.9685258865399999</v>
      </c>
      <c r="H16" s="3">
        <v>-3.85018372257E-3</v>
      </c>
      <c r="I16" s="3">
        <v>6.0221150672999997E-2</v>
      </c>
      <c r="J16" s="17">
        <v>-107.13136208100001</v>
      </c>
    </row>
  </sheetData>
  <sortState ref="A2:J16">
    <sortCondition ref="A2:A16"/>
  </sortState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M22" sqref="M22"/>
    </sheetView>
  </sheetViews>
  <sheetFormatPr defaultRowHeight="12.75" x14ac:dyDescent="0.2"/>
  <cols>
    <col min="4" max="10" width="11.42578125" style="18" customWidth="1"/>
  </cols>
  <sheetData>
    <row r="1" spans="1:10" x14ac:dyDescent="0.2">
      <c r="A1" s="18" t="s">
        <v>91</v>
      </c>
      <c r="B1" s="18" t="s">
        <v>92</v>
      </c>
      <c r="C1" s="18" t="s">
        <v>93</v>
      </c>
      <c r="D1" s="18" t="s">
        <v>94</v>
      </c>
      <c r="E1" s="18" t="s">
        <v>95</v>
      </c>
      <c r="F1" s="18" t="s">
        <v>96</v>
      </c>
      <c r="G1" s="18" t="s">
        <v>97</v>
      </c>
      <c r="H1" s="18" t="s">
        <v>98</v>
      </c>
      <c r="I1" s="18" t="s">
        <v>99</v>
      </c>
      <c r="J1" s="18" t="s">
        <v>100</v>
      </c>
    </row>
    <row r="2" spans="1:10" x14ac:dyDescent="0.2">
      <c r="A2" s="18" t="s">
        <v>115</v>
      </c>
      <c r="B2" s="18">
        <v>15</v>
      </c>
      <c r="C2" s="18">
        <v>80944</v>
      </c>
      <c r="D2" s="18">
        <v>323776</v>
      </c>
      <c r="E2" s="3">
        <v>-1.9700000286099999</v>
      </c>
      <c r="F2" s="3">
        <v>1.5099999904600001</v>
      </c>
      <c r="G2" s="3">
        <v>3.4800000190699998</v>
      </c>
      <c r="H2" s="3">
        <v>0.259166797921</v>
      </c>
      <c r="I2" s="3">
        <v>0.524270885114</v>
      </c>
      <c r="J2" s="18">
        <v>20977.997290899999</v>
      </c>
    </row>
    <row r="3" spans="1:10" x14ac:dyDescent="0.2">
      <c r="A3" s="18" t="s">
        <v>103</v>
      </c>
      <c r="B3" s="18">
        <v>3</v>
      </c>
      <c r="C3" s="18">
        <v>121998</v>
      </c>
      <c r="D3" s="18">
        <v>487992</v>
      </c>
      <c r="E3" s="3">
        <v>-4.0399999618500004</v>
      </c>
      <c r="F3" s="3">
        <v>1.5499999523200001</v>
      </c>
      <c r="G3" s="3">
        <v>5.5899999141699999</v>
      </c>
      <c r="H3" s="3">
        <v>-3.2639660400999998E-2</v>
      </c>
      <c r="I3" s="3">
        <v>0.55233021330400001</v>
      </c>
      <c r="J3" s="18">
        <v>-3981.9732896</v>
      </c>
    </row>
    <row r="4" spans="1:10" x14ac:dyDescent="0.2">
      <c r="A4" s="18" t="s">
        <v>101</v>
      </c>
      <c r="B4" s="18">
        <v>1</v>
      </c>
      <c r="C4" s="18">
        <v>211473</v>
      </c>
      <c r="D4" s="18">
        <v>845892</v>
      </c>
      <c r="E4" s="3">
        <v>-3.6099998951000001</v>
      </c>
      <c r="F4" s="3">
        <v>0.969999790192</v>
      </c>
      <c r="G4" s="3">
        <v>4.5799996852899998</v>
      </c>
      <c r="H4" s="3">
        <v>-0.226027763238</v>
      </c>
      <c r="I4" s="3">
        <v>0.58841729786700003</v>
      </c>
      <c r="J4" s="18">
        <v>-47798.769175100002</v>
      </c>
    </row>
    <row r="5" spans="1:10" x14ac:dyDescent="0.2">
      <c r="A5" s="18" t="s">
        <v>102</v>
      </c>
      <c r="B5" s="18">
        <v>2</v>
      </c>
      <c r="C5" s="18">
        <v>119710</v>
      </c>
      <c r="D5" s="18">
        <v>478840</v>
      </c>
      <c r="E5" s="3">
        <v>-1.3500000238400001</v>
      </c>
      <c r="F5" s="3">
        <v>2.0599999427800002</v>
      </c>
      <c r="G5" s="3">
        <v>3.40999996662</v>
      </c>
      <c r="H5" s="3">
        <v>0.113833353468</v>
      </c>
      <c r="I5" s="3">
        <v>0.41128781517099999</v>
      </c>
      <c r="J5" s="18">
        <v>13626.990743599999</v>
      </c>
    </row>
    <row r="6" spans="1:10" x14ac:dyDescent="0.2">
      <c r="A6" s="18" t="s">
        <v>111</v>
      </c>
      <c r="B6" s="18">
        <v>11</v>
      </c>
      <c r="C6" s="18">
        <v>22762</v>
      </c>
      <c r="D6" s="18">
        <v>91048</v>
      </c>
      <c r="E6" s="3">
        <v>-1.5595240592999999</v>
      </c>
      <c r="F6" s="3">
        <v>1.7699995040900001</v>
      </c>
      <c r="G6" s="3">
        <v>3.32952356339</v>
      </c>
      <c r="H6" s="3">
        <v>0.16396847521999999</v>
      </c>
      <c r="I6" s="3">
        <v>0.28152342905</v>
      </c>
      <c r="J6" s="18">
        <v>3732.25043297</v>
      </c>
    </row>
    <row r="7" spans="1:10" x14ac:dyDescent="0.2">
      <c r="A7" s="18" t="s">
        <v>114</v>
      </c>
      <c r="B7" s="18">
        <v>14</v>
      </c>
      <c r="C7" s="18">
        <v>23341</v>
      </c>
      <c r="D7" s="18">
        <v>93364</v>
      </c>
      <c r="E7" s="3">
        <v>-0.59000015258799998</v>
      </c>
      <c r="F7" s="3">
        <v>1.1400003433200001</v>
      </c>
      <c r="G7" s="3">
        <v>1.7300004959099999</v>
      </c>
      <c r="H7" s="3">
        <v>8.0279337083500005E-2</v>
      </c>
      <c r="I7" s="3">
        <v>0.18593023193300001</v>
      </c>
      <c r="J7" s="18">
        <v>1873.8000068700001</v>
      </c>
    </row>
    <row r="8" spans="1:10" x14ac:dyDescent="0.2">
      <c r="A8" s="18" t="s">
        <v>112</v>
      </c>
      <c r="B8" s="18">
        <v>12</v>
      </c>
      <c r="C8" s="18">
        <v>22474</v>
      </c>
      <c r="D8" s="18">
        <v>89896</v>
      </c>
      <c r="E8" s="3">
        <v>-0.42000007629399999</v>
      </c>
      <c r="F8" s="3">
        <v>1.3900003433200001</v>
      </c>
      <c r="G8" s="3">
        <v>1.8100004196199999</v>
      </c>
      <c r="H8" s="3">
        <v>0.207825042307</v>
      </c>
      <c r="I8" s="3">
        <v>0.29156075945499998</v>
      </c>
      <c r="J8" s="18">
        <v>4670.6600007999996</v>
      </c>
    </row>
    <row r="9" spans="1:10" x14ac:dyDescent="0.2">
      <c r="A9" s="18" t="s">
        <v>113</v>
      </c>
      <c r="B9" s="18">
        <v>13</v>
      </c>
      <c r="C9" s="18">
        <v>24551</v>
      </c>
      <c r="D9" s="18">
        <v>98204</v>
      </c>
      <c r="E9" s="3">
        <v>-0.36999988555899999</v>
      </c>
      <c r="F9" s="3">
        <v>1.4900002479600001</v>
      </c>
      <c r="G9" s="3">
        <v>1.86000013351</v>
      </c>
      <c r="H9" s="3">
        <v>0.16460958924999999</v>
      </c>
      <c r="I9" s="3">
        <v>0.27858918539400002</v>
      </c>
      <c r="J9" s="18">
        <v>4041.3300256699999</v>
      </c>
    </row>
    <row r="10" spans="1:10" x14ac:dyDescent="0.2">
      <c r="A10" s="18" t="s">
        <v>110</v>
      </c>
      <c r="B10" s="18">
        <v>10</v>
      </c>
      <c r="C10" s="18">
        <v>68898</v>
      </c>
      <c r="D10" s="18">
        <v>275592</v>
      </c>
      <c r="E10" s="3">
        <v>-1.7699995040900001</v>
      </c>
      <c r="F10" s="3">
        <v>1.99872636795</v>
      </c>
      <c r="G10" s="3">
        <v>3.7687258720400001</v>
      </c>
      <c r="H10" s="3">
        <v>-1.08071251799E-2</v>
      </c>
      <c r="I10" s="3">
        <v>0.106216686103</v>
      </c>
      <c r="J10" s="18">
        <v>-744.58931064599994</v>
      </c>
    </row>
    <row r="11" spans="1:10" x14ac:dyDescent="0.2">
      <c r="A11" s="18" t="s">
        <v>106</v>
      </c>
      <c r="B11" s="18">
        <v>6</v>
      </c>
      <c r="C11" s="18">
        <v>43425</v>
      </c>
      <c r="D11" s="18">
        <v>173700</v>
      </c>
      <c r="E11" s="3">
        <v>-0.93174028396599995</v>
      </c>
      <c r="F11" s="3">
        <v>1.2200002670300001</v>
      </c>
      <c r="G11" s="3">
        <v>2.1517405509900001</v>
      </c>
      <c r="H11" s="3">
        <v>-5.5069377330400002E-3</v>
      </c>
      <c r="I11" s="3">
        <v>7.2227935073699998E-2</v>
      </c>
      <c r="J11" s="18">
        <v>-239.13877105700001</v>
      </c>
    </row>
    <row r="12" spans="1:10" x14ac:dyDescent="0.2">
      <c r="A12" s="18" t="s">
        <v>104</v>
      </c>
      <c r="B12" s="18">
        <v>4</v>
      </c>
      <c r="C12" s="18">
        <v>50944</v>
      </c>
      <c r="D12" s="18">
        <v>203776</v>
      </c>
      <c r="E12" s="3">
        <v>-0.94999980926500005</v>
      </c>
      <c r="F12" s="3">
        <v>1.03999996185</v>
      </c>
      <c r="G12" s="3">
        <v>1.9899997711199999</v>
      </c>
      <c r="H12" s="3">
        <v>-7.69997240704E-3</v>
      </c>
      <c r="I12" s="3">
        <v>6.4673513646400005E-2</v>
      </c>
      <c r="J12" s="18">
        <v>-392.26739430399999</v>
      </c>
    </row>
    <row r="13" spans="1:10" x14ac:dyDescent="0.2">
      <c r="A13" s="18" t="s">
        <v>105</v>
      </c>
      <c r="B13" s="18">
        <v>5</v>
      </c>
      <c r="C13" s="18">
        <v>53920</v>
      </c>
      <c r="D13" s="18">
        <v>215680</v>
      </c>
      <c r="E13" s="3">
        <v>-1.4500646591199999</v>
      </c>
      <c r="F13" s="3">
        <v>0.73000001907300005</v>
      </c>
      <c r="G13" s="3">
        <v>2.1800646781899999</v>
      </c>
      <c r="H13" s="3">
        <v>-1.06956652766E-2</v>
      </c>
      <c r="I13" s="3">
        <v>8.4367117077399995E-2</v>
      </c>
      <c r="J13" s="18">
        <v>-576.71027171599997</v>
      </c>
    </row>
    <row r="14" spans="1:10" x14ac:dyDescent="0.2">
      <c r="A14" s="18" t="s">
        <v>109</v>
      </c>
      <c r="B14" s="18">
        <v>9</v>
      </c>
      <c r="C14" s="18">
        <v>31257</v>
      </c>
      <c r="D14" s="18">
        <v>125028</v>
      </c>
      <c r="E14" s="3">
        <v>-0.98000001907300005</v>
      </c>
      <c r="F14" s="3">
        <v>0.67000007629400005</v>
      </c>
      <c r="G14" s="3">
        <v>1.65000009537</v>
      </c>
      <c r="H14" s="3">
        <v>2.7383205799699998E-3</v>
      </c>
      <c r="I14" s="3">
        <v>6.3387615541900005E-2</v>
      </c>
      <c r="J14" s="18">
        <v>85.591686367999998</v>
      </c>
    </row>
    <row r="15" spans="1:10" x14ac:dyDescent="0.2">
      <c r="A15" s="18" t="s">
        <v>107</v>
      </c>
      <c r="B15" s="18">
        <v>7</v>
      </c>
      <c r="C15" s="18">
        <v>34793</v>
      </c>
      <c r="D15" s="18">
        <v>139172</v>
      </c>
      <c r="E15" s="3">
        <v>-1.1000003814699999</v>
      </c>
      <c r="F15" s="3">
        <v>0.72999954223600005</v>
      </c>
      <c r="G15" s="3">
        <v>1.82999992371</v>
      </c>
      <c r="H15" s="3">
        <v>-2.2219076855E-3</v>
      </c>
      <c r="I15" s="3">
        <v>7.1200337445100001E-2</v>
      </c>
      <c r="J15" s="18">
        <v>-77.306834101700005</v>
      </c>
    </row>
    <row r="16" spans="1:10" x14ac:dyDescent="0.2">
      <c r="A16" s="18" t="s">
        <v>108</v>
      </c>
      <c r="B16" s="18">
        <v>8</v>
      </c>
      <c r="C16" s="18">
        <v>27825</v>
      </c>
      <c r="D16" s="18">
        <v>111300</v>
      </c>
      <c r="E16" s="3">
        <v>-2.03999996185</v>
      </c>
      <c r="F16" s="3">
        <v>0.55999994277999998</v>
      </c>
      <c r="G16" s="3">
        <v>2.5999999046300002</v>
      </c>
      <c r="H16" s="3">
        <v>-4.8463665490099998E-2</v>
      </c>
      <c r="I16" s="3">
        <v>0.160830777003</v>
      </c>
      <c r="J16" s="18">
        <v>-1348.5014922600001</v>
      </c>
    </row>
  </sheetData>
  <sortState ref="A2:J16">
    <sortCondition ref="A2:A16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E1" sqref="E1:I1048576"/>
    </sheetView>
  </sheetViews>
  <sheetFormatPr defaultRowHeight="12.75" x14ac:dyDescent="0.2"/>
  <cols>
    <col min="4" max="4" width="8.140625" style="19" customWidth="1"/>
    <col min="5" max="9" width="8.140625" style="3" customWidth="1"/>
    <col min="10" max="10" width="8.140625" style="19" customWidth="1"/>
  </cols>
  <sheetData>
    <row r="1" spans="1:10" x14ac:dyDescent="0.2">
      <c r="A1" s="19" t="s">
        <v>91</v>
      </c>
      <c r="B1" s="19" t="s">
        <v>92</v>
      </c>
      <c r="C1" s="19" t="s">
        <v>93</v>
      </c>
      <c r="D1" s="19" t="s">
        <v>94</v>
      </c>
      <c r="E1" s="3" t="s">
        <v>95</v>
      </c>
      <c r="F1" s="3" t="s">
        <v>96</v>
      </c>
      <c r="G1" s="3" t="s">
        <v>97</v>
      </c>
      <c r="H1" s="3" t="s">
        <v>98</v>
      </c>
      <c r="I1" s="3" t="s">
        <v>99</v>
      </c>
      <c r="J1" s="19" t="s">
        <v>100</v>
      </c>
    </row>
    <row r="2" spans="1:10" x14ac:dyDescent="0.2">
      <c r="A2" s="19" t="s">
        <v>115</v>
      </c>
      <c r="B2" s="19">
        <v>15</v>
      </c>
      <c r="C2" s="19">
        <v>90389</v>
      </c>
      <c r="D2" s="19">
        <v>361556</v>
      </c>
      <c r="E2" s="3">
        <v>-1.86999988556</v>
      </c>
      <c r="F2" s="3">
        <v>1.61000013351</v>
      </c>
      <c r="G2" s="3">
        <v>3.4800000190699998</v>
      </c>
      <c r="H2" s="3">
        <v>-2.58671965515E-2</v>
      </c>
      <c r="I2" s="3">
        <v>0.43253998857800002</v>
      </c>
      <c r="J2" s="19">
        <v>-2338.1100290999998</v>
      </c>
    </row>
    <row r="3" spans="1:10" x14ac:dyDescent="0.2">
      <c r="A3" s="19" t="s">
        <v>103</v>
      </c>
      <c r="B3" s="19">
        <v>3</v>
      </c>
      <c r="C3" s="19">
        <v>123929</v>
      </c>
      <c r="D3" s="19">
        <v>495716</v>
      </c>
      <c r="E3" s="3">
        <v>-1.7000000476799999</v>
      </c>
      <c r="F3" s="3">
        <v>1.4100000858299999</v>
      </c>
      <c r="G3" s="3">
        <v>3.1100001335099998</v>
      </c>
      <c r="H3" s="3">
        <v>-0.138468751162</v>
      </c>
      <c r="I3" s="3">
        <v>0.42276476924400003</v>
      </c>
      <c r="J3" s="19">
        <v>-17160.293862800001</v>
      </c>
    </row>
    <row r="4" spans="1:10" x14ac:dyDescent="0.2">
      <c r="A4" s="19" t="s">
        <v>101</v>
      </c>
      <c r="B4" s="19">
        <v>1</v>
      </c>
      <c r="C4" s="19">
        <v>199581</v>
      </c>
      <c r="D4" s="19">
        <v>798324</v>
      </c>
      <c r="E4" s="3">
        <v>-3.63000011444</v>
      </c>
      <c r="F4" s="3">
        <v>0.99000000953699996</v>
      </c>
      <c r="G4" s="3">
        <v>4.6200001239799997</v>
      </c>
      <c r="H4" s="3">
        <v>-0.212415029798</v>
      </c>
      <c r="I4" s="3">
        <v>0.55650135625800001</v>
      </c>
      <c r="J4" s="19">
        <v>-42394.004062100001</v>
      </c>
    </row>
    <row r="5" spans="1:10" x14ac:dyDescent="0.2">
      <c r="A5" s="19" t="s">
        <v>102</v>
      </c>
      <c r="B5" s="19">
        <v>2</v>
      </c>
      <c r="C5" s="19">
        <v>110184</v>
      </c>
      <c r="D5" s="19">
        <v>440736</v>
      </c>
      <c r="E5" s="3">
        <v>-1.30999994278</v>
      </c>
      <c r="F5" s="3">
        <v>2.0599999427800002</v>
      </c>
      <c r="G5" s="3">
        <v>3.36999988556</v>
      </c>
      <c r="H5" s="3">
        <v>5.8114530979200003E-2</v>
      </c>
      <c r="I5" s="3">
        <v>0.28405085344300002</v>
      </c>
      <c r="J5" s="19">
        <v>6403.2914814100004</v>
      </c>
    </row>
    <row r="6" spans="1:10" x14ac:dyDescent="0.2">
      <c r="A6" s="19" t="s">
        <v>111</v>
      </c>
      <c r="B6" s="19">
        <v>11</v>
      </c>
      <c r="C6" s="19">
        <v>22762</v>
      </c>
      <c r="D6" s="19">
        <v>91048</v>
      </c>
      <c r="E6" s="3">
        <v>-0.479999542236</v>
      </c>
      <c r="F6" s="3">
        <v>2.0099997520400001</v>
      </c>
      <c r="G6" s="3">
        <v>2.48999929428</v>
      </c>
      <c r="H6" s="3">
        <v>0.19511523421499999</v>
      </c>
      <c r="I6" s="3">
        <v>0.24944066704100001</v>
      </c>
      <c r="J6" s="19">
        <v>4441.2129611999999</v>
      </c>
    </row>
    <row r="7" spans="1:10" x14ac:dyDescent="0.2">
      <c r="A7" s="19" t="s">
        <v>114</v>
      </c>
      <c r="B7" s="19">
        <v>14</v>
      </c>
      <c r="C7" s="19">
        <v>23341</v>
      </c>
      <c r="D7" s="19">
        <v>93364</v>
      </c>
      <c r="E7" s="3">
        <v>-0.44000005722000002</v>
      </c>
      <c r="F7" s="3">
        <v>0.94999980926500005</v>
      </c>
      <c r="G7" s="3">
        <v>1.38999986649</v>
      </c>
      <c r="H7" s="3">
        <v>7.2634847931999993E-2</v>
      </c>
      <c r="I7" s="3">
        <v>0.138576212675</v>
      </c>
      <c r="J7" s="19">
        <v>1695.36998558</v>
      </c>
    </row>
    <row r="8" spans="1:10" x14ac:dyDescent="0.2">
      <c r="A8" s="19" t="s">
        <v>112</v>
      </c>
      <c r="B8" s="19">
        <v>12</v>
      </c>
      <c r="C8" s="19">
        <v>22474</v>
      </c>
      <c r="D8" s="19">
        <v>89896</v>
      </c>
      <c r="E8" s="3">
        <v>-0.229999542236</v>
      </c>
      <c r="F8" s="3">
        <v>1.36999988556</v>
      </c>
      <c r="G8" s="3">
        <v>1.5999994278</v>
      </c>
      <c r="H8" s="3">
        <v>0.222213669881</v>
      </c>
      <c r="I8" s="3">
        <v>0.23107490446000001</v>
      </c>
      <c r="J8" s="19">
        <v>4994.0300169000002</v>
      </c>
    </row>
    <row r="9" spans="1:10" x14ac:dyDescent="0.2">
      <c r="A9" s="19" t="s">
        <v>113</v>
      </c>
      <c r="B9" s="19">
        <v>13</v>
      </c>
      <c r="C9" s="19">
        <v>24551</v>
      </c>
      <c r="D9" s="19">
        <v>98204</v>
      </c>
      <c r="E9" s="3">
        <v>-0.720000267029</v>
      </c>
      <c r="F9" s="3">
        <v>1.55999994278</v>
      </c>
      <c r="G9" s="3">
        <v>2.2800002098099998</v>
      </c>
      <c r="H9" s="3">
        <v>0.21891776460099999</v>
      </c>
      <c r="I9" s="3">
        <v>0.25985600263699998</v>
      </c>
      <c r="J9" s="19">
        <v>5374.6500387200003</v>
      </c>
    </row>
    <row r="10" spans="1:10" x14ac:dyDescent="0.2">
      <c r="A10" s="19" t="s">
        <v>110</v>
      </c>
      <c r="B10" s="19">
        <v>10</v>
      </c>
      <c r="C10" s="19">
        <v>68898</v>
      </c>
      <c r="D10" s="19">
        <v>275592</v>
      </c>
      <c r="E10" s="3">
        <v>-5.0099997520399997</v>
      </c>
      <c r="F10" s="3">
        <v>1.6899995803800001</v>
      </c>
      <c r="G10" s="3">
        <v>6.69999933243</v>
      </c>
      <c r="H10" s="3">
        <v>2.36335812627E-3</v>
      </c>
      <c r="I10" s="3">
        <v>0.17232063037299999</v>
      </c>
      <c r="J10" s="19">
        <v>162.83064818400001</v>
      </c>
    </row>
    <row r="11" spans="1:10" x14ac:dyDescent="0.2">
      <c r="A11" s="19" t="s">
        <v>106</v>
      </c>
      <c r="B11" s="19">
        <v>6</v>
      </c>
      <c r="C11" s="19">
        <v>43425</v>
      </c>
      <c r="D11" s="19">
        <v>173700</v>
      </c>
      <c r="E11" s="3">
        <v>-1.64750003815</v>
      </c>
      <c r="F11" s="3">
        <v>1.1200003623999999</v>
      </c>
      <c r="G11" s="3">
        <v>2.7675004005399999</v>
      </c>
      <c r="H11" s="3">
        <v>-1.29144371935E-2</v>
      </c>
      <c r="I11" s="3">
        <v>7.6333639292000002E-2</v>
      </c>
      <c r="J11" s="19">
        <v>-560.80943512900001</v>
      </c>
    </row>
    <row r="12" spans="1:10" x14ac:dyDescent="0.2">
      <c r="A12" s="19" t="s">
        <v>104</v>
      </c>
      <c r="B12" s="19">
        <v>4</v>
      </c>
      <c r="C12" s="19">
        <v>50944</v>
      </c>
      <c r="D12" s="19">
        <v>203776</v>
      </c>
      <c r="E12" s="3">
        <v>-0.84000015258799998</v>
      </c>
      <c r="F12" s="3">
        <v>1.55999994278</v>
      </c>
      <c r="G12" s="3">
        <v>2.4000000953699998</v>
      </c>
      <c r="H12" s="3">
        <v>-5.8629567402599999E-3</v>
      </c>
      <c r="I12" s="3">
        <v>6.3075329262300001E-2</v>
      </c>
      <c r="J12" s="19">
        <v>-298.68246817599999</v>
      </c>
    </row>
    <row r="13" spans="1:10" x14ac:dyDescent="0.2">
      <c r="A13" s="19" t="s">
        <v>105</v>
      </c>
      <c r="B13" s="19">
        <v>5</v>
      </c>
      <c r="C13" s="19">
        <v>53920</v>
      </c>
      <c r="D13" s="19">
        <v>215680</v>
      </c>
      <c r="E13" s="3">
        <v>-1.0600004196199999</v>
      </c>
      <c r="F13" s="3">
        <v>1.51499938965</v>
      </c>
      <c r="G13" s="3">
        <v>2.5749998092699999</v>
      </c>
      <c r="H13" s="3">
        <v>-2.9749390765900001E-4</v>
      </c>
      <c r="I13" s="3">
        <v>7.9544423776000003E-2</v>
      </c>
      <c r="J13" s="19">
        <v>-16.040871501000002</v>
      </c>
    </row>
    <row r="14" spans="1:10" x14ac:dyDescent="0.2">
      <c r="A14" s="19" t="s">
        <v>109</v>
      </c>
      <c r="B14" s="19">
        <v>9</v>
      </c>
      <c r="C14" s="19">
        <v>31257</v>
      </c>
      <c r="D14" s="19">
        <v>125028</v>
      </c>
      <c r="E14" s="3">
        <v>-1.59000015259</v>
      </c>
      <c r="F14" s="3">
        <v>0.53999996185300003</v>
      </c>
      <c r="G14" s="3">
        <v>2.13000011444</v>
      </c>
      <c r="H14" s="3">
        <v>1.31727296255E-2</v>
      </c>
      <c r="I14" s="3">
        <v>5.5069245014599998E-2</v>
      </c>
      <c r="J14" s="19">
        <v>411.74000990399998</v>
      </c>
    </row>
    <row r="15" spans="1:10" x14ac:dyDescent="0.2">
      <c r="A15" s="19" t="s">
        <v>107</v>
      </c>
      <c r="B15" s="19">
        <v>7</v>
      </c>
      <c r="C15" s="19">
        <v>34793</v>
      </c>
      <c r="D15" s="19">
        <v>139172</v>
      </c>
      <c r="E15" s="3">
        <v>-1.0499997138999999</v>
      </c>
      <c r="F15" s="3">
        <v>1.25</v>
      </c>
      <c r="G15" s="3">
        <v>2.2999997139000001</v>
      </c>
      <c r="H15" s="3">
        <v>8.1868929885300003E-3</v>
      </c>
      <c r="I15" s="3">
        <v>6.4325303275300005E-2</v>
      </c>
      <c r="J15" s="19">
        <v>284.84656775000002</v>
      </c>
    </row>
    <row r="16" spans="1:10" x14ac:dyDescent="0.2">
      <c r="A16" s="19" t="s">
        <v>108</v>
      </c>
      <c r="B16" s="19">
        <v>8</v>
      </c>
      <c r="C16" s="19">
        <v>27825</v>
      </c>
      <c r="D16" s="19">
        <v>111300</v>
      </c>
      <c r="E16" s="3">
        <v>-0.94000005722000002</v>
      </c>
      <c r="F16" s="3">
        <v>1.0983333587599999</v>
      </c>
      <c r="G16" s="3">
        <v>2.03833341599</v>
      </c>
      <c r="H16" s="3">
        <v>-5.5926255288700003E-3</v>
      </c>
      <c r="I16" s="3">
        <v>6.6245624397800004E-2</v>
      </c>
      <c r="J16" s="19">
        <v>-155.61480534099999</v>
      </c>
    </row>
  </sheetData>
  <sortState ref="A2:J16">
    <sortCondition ref="A2:A16"/>
  </sortState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R46" sqref="R46"/>
    </sheetView>
  </sheetViews>
  <sheetFormatPr defaultRowHeight="12.75" x14ac:dyDescent="0.2"/>
  <cols>
    <col min="4" max="4" width="11.28515625" style="11" bestFit="1" customWidth="1"/>
    <col min="5" max="9" width="9.28515625" style="10" bestFit="1" customWidth="1"/>
    <col min="10" max="10" width="10.28515625" style="11" bestFit="1" customWidth="1"/>
  </cols>
  <sheetData>
    <row r="1" spans="1:10" x14ac:dyDescent="0.2">
      <c r="A1" s="20" t="s">
        <v>91</v>
      </c>
      <c r="B1" s="20" t="s">
        <v>92</v>
      </c>
      <c r="C1" s="20" t="s">
        <v>93</v>
      </c>
      <c r="D1" s="11" t="s">
        <v>94</v>
      </c>
      <c r="E1" s="10" t="s">
        <v>95</v>
      </c>
      <c r="F1" s="10" t="s">
        <v>96</v>
      </c>
      <c r="G1" s="10" t="s">
        <v>97</v>
      </c>
      <c r="H1" s="10" t="s">
        <v>98</v>
      </c>
      <c r="I1" s="10" t="s">
        <v>99</v>
      </c>
      <c r="J1" s="11" t="s">
        <v>100</v>
      </c>
    </row>
    <row r="2" spans="1:10" x14ac:dyDescent="0.2">
      <c r="A2" s="20" t="s">
        <v>115</v>
      </c>
      <c r="B2" s="20">
        <v>15</v>
      </c>
      <c r="C2" s="20">
        <v>91117</v>
      </c>
      <c r="D2" s="11">
        <v>364468</v>
      </c>
      <c r="E2" s="10">
        <v>-1.28999996185</v>
      </c>
      <c r="F2" s="10">
        <v>2.2199997901900002</v>
      </c>
      <c r="G2" s="10">
        <v>3.5099997520400001</v>
      </c>
      <c r="H2" s="10">
        <v>0.24212648550499999</v>
      </c>
      <c r="I2" s="10">
        <v>0.349932515449</v>
      </c>
      <c r="J2" s="11">
        <v>22061.838979700002</v>
      </c>
    </row>
    <row r="3" spans="1:10" x14ac:dyDescent="0.2">
      <c r="A3" s="20" t="s">
        <v>103</v>
      </c>
      <c r="B3" s="20">
        <v>3</v>
      </c>
      <c r="C3" s="20">
        <v>124513</v>
      </c>
      <c r="D3" s="11">
        <v>498052</v>
      </c>
      <c r="E3" s="10">
        <v>-1.9500000476799999</v>
      </c>
      <c r="F3" s="10">
        <v>1.8899999856900001</v>
      </c>
      <c r="G3" s="10">
        <v>3.84000003338</v>
      </c>
      <c r="H3" s="10">
        <v>0.102222305894</v>
      </c>
      <c r="I3" s="10">
        <v>0.38590635020800002</v>
      </c>
      <c r="J3" s="11">
        <v>12728.005973699999</v>
      </c>
    </row>
    <row r="4" spans="1:10" x14ac:dyDescent="0.2">
      <c r="A4" s="20" t="s">
        <v>101</v>
      </c>
      <c r="B4" s="20">
        <v>1</v>
      </c>
      <c r="C4" s="20">
        <v>190325</v>
      </c>
      <c r="D4" s="11">
        <v>761300</v>
      </c>
      <c r="E4" s="10">
        <v>-2.6799998283400002</v>
      </c>
      <c r="F4" s="10">
        <v>1.53999996185</v>
      </c>
      <c r="G4" s="10">
        <v>4.2199997901900002</v>
      </c>
      <c r="H4" s="10">
        <v>-4.8256876818599997E-2</v>
      </c>
      <c r="I4" s="10">
        <v>0.370105822004</v>
      </c>
      <c r="J4" s="11">
        <v>-9184.4900804999997</v>
      </c>
    </row>
    <row r="5" spans="1:10" x14ac:dyDescent="0.2">
      <c r="A5" s="20" t="s">
        <v>102</v>
      </c>
      <c r="B5" s="20">
        <v>2</v>
      </c>
      <c r="C5" s="20">
        <v>109740</v>
      </c>
      <c r="D5" s="11">
        <v>438960</v>
      </c>
      <c r="E5" s="10">
        <v>-1.55000007153</v>
      </c>
      <c r="F5" s="10">
        <v>2.1600000858300001</v>
      </c>
      <c r="G5" s="10">
        <v>3.7100001573600001</v>
      </c>
      <c r="H5" s="10">
        <v>0.15924551762899999</v>
      </c>
      <c r="I5" s="10">
        <v>0.33461926613499998</v>
      </c>
      <c r="J5" s="11">
        <v>17475.603104599999</v>
      </c>
    </row>
    <row r="6" spans="1:10" x14ac:dyDescent="0.2">
      <c r="A6" s="20" t="s">
        <v>111</v>
      </c>
      <c r="B6" s="20">
        <v>11</v>
      </c>
      <c r="C6" s="20">
        <v>22762</v>
      </c>
      <c r="D6" s="11">
        <v>91048</v>
      </c>
      <c r="E6" s="10">
        <v>-1.67000007629</v>
      </c>
      <c r="F6" s="10">
        <v>1.34000015259</v>
      </c>
      <c r="G6" s="10">
        <v>3.0100002288800001</v>
      </c>
      <c r="H6" s="10">
        <v>7.2487305321199999E-2</v>
      </c>
      <c r="I6" s="10">
        <v>0.12369885149</v>
      </c>
      <c r="J6" s="11">
        <v>1649.95604372</v>
      </c>
    </row>
    <row r="7" spans="1:10" x14ac:dyDescent="0.2">
      <c r="A7" s="20" t="s">
        <v>114</v>
      </c>
      <c r="B7" s="20">
        <v>14</v>
      </c>
      <c r="C7" s="20">
        <v>23341</v>
      </c>
      <c r="D7" s="11">
        <v>93364</v>
      </c>
      <c r="E7" s="10">
        <v>-0.90999984741200002</v>
      </c>
      <c r="F7" s="10">
        <v>0.75</v>
      </c>
      <c r="G7" s="10">
        <v>1.65999984741</v>
      </c>
      <c r="H7" s="10">
        <v>6.4134357000199996E-2</v>
      </c>
      <c r="I7" s="10">
        <v>8.04424758712E-2</v>
      </c>
      <c r="J7" s="11">
        <v>1496.9600267400001</v>
      </c>
    </row>
    <row r="8" spans="1:10" x14ac:dyDescent="0.2">
      <c r="A8" s="20" t="s">
        <v>112</v>
      </c>
      <c r="B8" s="20">
        <v>12</v>
      </c>
      <c r="C8" s="20">
        <v>22474</v>
      </c>
      <c r="D8" s="11">
        <v>89896</v>
      </c>
      <c r="E8" s="10">
        <v>-0.84999990463300001</v>
      </c>
      <c r="F8" s="10">
        <v>1.37000083923</v>
      </c>
      <c r="G8" s="10">
        <v>2.22000074387</v>
      </c>
      <c r="H8" s="10">
        <v>0.120522156701</v>
      </c>
      <c r="I8" s="10">
        <v>0.168611848801</v>
      </c>
      <c r="J8" s="11">
        <v>2708.6149497000001</v>
      </c>
    </row>
    <row r="9" spans="1:10" x14ac:dyDescent="0.2">
      <c r="A9" s="20" t="s">
        <v>113</v>
      </c>
      <c r="B9" s="20">
        <v>13</v>
      </c>
      <c r="C9" s="20">
        <v>24551</v>
      </c>
      <c r="D9" s="11">
        <v>98204</v>
      </c>
      <c r="E9" s="10">
        <v>-1.36999988556</v>
      </c>
      <c r="F9" s="10">
        <v>2.5100002288800001</v>
      </c>
      <c r="G9" s="10">
        <v>3.88000011444</v>
      </c>
      <c r="H9" s="10">
        <v>0.12170682264799999</v>
      </c>
      <c r="I9" s="10">
        <v>0.185969898548</v>
      </c>
      <c r="J9" s="11">
        <v>2988.02420282</v>
      </c>
    </row>
    <row r="10" spans="1:10" x14ac:dyDescent="0.2">
      <c r="A10" s="20" t="s">
        <v>110</v>
      </c>
      <c r="B10" s="20">
        <v>10</v>
      </c>
      <c r="C10" s="20">
        <v>68898</v>
      </c>
      <c r="D10" s="11">
        <v>275592</v>
      </c>
      <c r="E10" s="10">
        <v>-1.7020001411400001</v>
      </c>
      <c r="F10" s="10">
        <v>5.0733337402299998</v>
      </c>
      <c r="G10" s="10">
        <v>6.7753338813799999</v>
      </c>
      <c r="H10" s="10">
        <v>6.1712214755000001E-2</v>
      </c>
      <c r="I10" s="10">
        <v>0.18296238866699999</v>
      </c>
      <c r="J10" s="11">
        <v>4251.8481721899998</v>
      </c>
    </row>
    <row r="11" spans="1:10" x14ac:dyDescent="0.2">
      <c r="A11" s="20" t="s">
        <v>106</v>
      </c>
      <c r="B11" s="20">
        <v>6</v>
      </c>
      <c r="C11" s="20">
        <v>43425</v>
      </c>
      <c r="D11" s="11">
        <v>173700</v>
      </c>
      <c r="E11" s="10">
        <v>-1.0699996948199999</v>
      </c>
      <c r="F11" s="10">
        <v>1.3475003242500001</v>
      </c>
      <c r="G11" s="10">
        <v>2.4175000190699998</v>
      </c>
      <c r="H11" s="10">
        <v>5.9751805166600003E-2</v>
      </c>
      <c r="I11" s="10">
        <v>8.7868153400499999E-2</v>
      </c>
      <c r="J11" s="11">
        <v>2594.7221393599998</v>
      </c>
    </row>
    <row r="12" spans="1:10" x14ac:dyDescent="0.2">
      <c r="A12" s="20" t="s">
        <v>104</v>
      </c>
      <c r="B12" s="20">
        <v>4</v>
      </c>
      <c r="C12" s="20">
        <v>50944</v>
      </c>
      <c r="D12" s="11">
        <v>203776</v>
      </c>
      <c r="E12" s="10">
        <v>-1.2600002288800001</v>
      </c>
      <c r="F12" s="10">
        <v>1.28999996185</v>
      </c>
      <c r="G12" s="10">
        <v>2.5500001907300001</v>
      </c>
      <c r="H12" s="10">
        <v>5.4017136341399999E-2</v>
      </c>
      <c r="I12" s="10">
        <v>6.6547778040099995E-2</v>
      </c>
      <c r="J12" s="11">
        <v>2751.84899378</v>
      </c>
    </row>
    <row r="13" spans="1:10" x14ac:dyDescent="0.2">
      <c r="A13" s="20" t="s">
        <v>105</v>
      </c>
      <c r="B13" s="20">
        <v>5</v>
      </c>
      <c r="C13" s="20">
        <v>53920</v>
      </c>
      <c r="D13" s="11">
        <v>215680</v>
      </c>
      <c r="E13" s="10">
        <v>-1.4300003051800001</v>
      </c>
      <c r="F13" s="10">
        <v>1.90000009537</v>
      </c>
      <c r="G13" s="10">
        <v>3.3300004005399999</v>
      </c>
      <c r="H13" s="10">
        <v>4.5152272243099999E-2</v>
      </c>
      <c r="I13" s="10">
        <v>8.7027008253100002E-2</v>
      </c>
      <c r="J13" s="11">
        <v>2434.6105193499998</v>
      </c>
    </row>
    <row r="14" spans="1:10" x14ac:dyDescent="0.2">
      <c r="A14" s="20" t="s">
        <v>109</v>
      </c>
      <c r="B14" s="20">
        <v>9</v>
      </c>
      <c r="C14" s="20">
        <v>31257</v>
      </c>
      <c r="D14" s="11">
        <v>125028</v>
      </c>
      <c r="E14" s="10">
        <v>-0.76499986648600005</v>
      </c>
      <c r="F14" s="10">
        <v>0.76999998092699995</v>
      </c>
      <c r="G14" s="10">
        <v>1.53499984741</v>
      </c>
      <c r="H14" s="10">
        <v>3.3413582244500001E-2</v>
      </c>
      <c r="I14" s="10">
        <v>6.9795315648399997E-2</v>
      </c>
      <c r="J14" s="11">
        <v>1044.4083402199999</v>
      </c>
    </row>
    <row r="15" spans="1:10" x14ac:dyDescent="0.2">
      <c r="A15" s="20" t="s">
        <v>107</v>
      </c>
      <c r="B15" s="20">
        <v>7</v>
      </c>
      <c r="C15" s="20">
        <v>34793</v>
      </c>
      <c r="D15" s="11">
        <v>139172</v>
      </c>
      <c r="E15" s="10">
        <v>-0.75999975204500003</v>
      </c>
      <c r="F15" s="10">
        <v>1.17000031471</v>
      </c>
      <c r="G15" s="10">
        <v>1.9300000667599999</v>
      </c>
      <c r="H15" s="10">
        <v>4.2422400515E-2</v>
      </c>
      <c r="I15" s="10">
        <v>7.3425615654899995E-2</v>
      </c>
      <c r="J15" s="11">
        <v>1476.0025811200001</v>
      </c>
    </row>
    <row r="16" spans="1:10" x14ac:dyDescent="0.2">
      <c r="A16" s="20" t="s">
        <v>108</v>
      </c>
      <c r="B16" s="20">
        <v>8</v>
      </c>
      <c r="C16" s="20">
        <v>27825</v>
      </c>
      <c r="D16" s="11">
        <v>111300</v>
      </c>
      <c r="E16" s="10">
        <v>-1.8600000143099999</v>
      </c>
      <c r="F16" s="10">
        <v>1.1600000858299999</v>
      </c>
      <c r="G16" s="10">
        <v>3.0200001001399999</v>
      </c>
      <c r="H16" s="10">
        <v>2.9991453762900001E-2</v>
      </c>
      <c r="I16" s="10">
        <v>6.2443174331600002E-2</v>
      </c>
      <c r="J16" s="11">
        <v>834.51220095199994</v>
      </c>
    </row>
  </sheetData>
  <sortState ref="A2:J16">
    <sortCondition ref="A2:A16"/>
  </sortState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L18" sqref="L18"/>
    </sheetView>
  </sheetViews>
  <sheetFormatPr defaultRowHeight="12.75" x14ac:dyDescent="0.2"/>
  <cols>
    <col min="4" max="4" width="11.7109375" style="21" customWidth="1"/>
    <col min="5" max="9" width="11.7109375" style="3" customWidth="1"/>
    <col min="10" max="10" width="11.7109375" style="21" customWidth="1"/>
  </cols>
  <sheetData>
    <row r="1" spans="1:10" x14ac:dyDescent="0.2">
      <c r="A1" s="21" t="s">
        <v>91</v>
      </c>
      <c r="B1" s="21" t="s">
        <v>92</v>
      </c>
      <c r="C1" s="21" t="s">
        <v>93</v>
      </c>
      <c r="D1" s="21" t="s">
        <v>94</v>
      </c>
      <c r="E1" s="3" t="s">
        <v>95</v>
      </c>
      <c r="F1" s="3" t="s">
        <v>96</v>
      </c>
      <c r="G1" s="3" t="s">
        <v>97</v>
      </c>
      <c r="H1" s="3" t="s">
        <v>98</v>
      </c>
      <c r="I1" s="3" t="s">
        <v>99</v>
      </c>
      <c r="J1" s="21" t="s">
        <v>100</v>
      </c>
    </row>
    <row r="2" spans="1:10" x14ac:dyDescent="0.2">
      <c r="A2" s="21" t="s">
        <v>115</v>
      </c>
      <c r="B2" s="21">
        <v>15</v>
      </c>
      <c r="C2" s="21">
        <v>89775</v>
      </c>
      <c r="D2" s="21">
        <v>359100</v>
      </c>
      <c r="E2" s="3">
        <v>-2.1760001182600002</v>
      </c>
      <c r="F2" s="3">
        <v>2.4289994239800001</v>
      </c>
      <c r="G2" s="3">
        <v>4.6049995422399999</v>
      </c>
      <c r="H2" s="3">
        <v>0.19781195704499999</v>
      </c>
      <c r="I2" s="3">
        <v>0.54296437481100002</v>
      </c>
      <c r="J2" s="21">
        <v>17758.568443700002</v>
      </c>
    </row>
    <row r="3" spans="1:10" x14ac:dyDescent="0.2">
      <c r="A3" s="21" t="s">
        <v>103</v>
      </c>
      <c r="B3" s="21">
        <v>3</v>
      </c>
      <c r="C3" s="21">
        <v>115057</v>
      </c>
      <c r="D3" s="21">
        <v>460228</v>
      </c>
      <c r="E3" s="3">
        <v>-2.14300012589</v>
      </c>
      <c r="F3" s="3">
        <v>1.65799999237</v>
      </c>
      <c r="G3" s="3">
        <v>3.8010001182600002</v>
      </c>
      <c r="H3" s="3">
        <v>2.51527364853E-2</v>
      </c>
      <c r="I3" s="3">
        <v>0.40119655856300002</v>
      </c>
      <c r="J3" s="21">
        <v>2893.9984017800002</v>
      </c>
    </row>
    <row r="4" spans="1:10" x14ac:dyDescent="0.2">
      <c r="A4" s="21" t="s">
        <v>101</v>
      </c>
      <c r="B4" s="21">
        <v>1</v>
      </c>
      <c r="C4" s="21">
        <v>189762</v>
      </c>
      <c r="D4" s="21">
        <v>759048</v>
      </c>
      <c r="E4" s="3">
        <v>-3.0480000972700001</v>
      </c>
      <c r="F4" s="3">
        <v>1.2400000095399999</v>
      </c>
      <c r="G4" s="3">
        <v>4.2880001068100002</v>
      </c>
      <c r="H4" s="3">
        <v>-0.186759641601</v>
      </c>
      <c r="I4" s="3">
        <v>0.51399150762699997</v>
      </c>
      <c r="J4" s="21">
        <v>-35439.883109499999</v>
      </c>
    </row>
    <row r="5" spans="1:10" x14ac:dyDescent="0.2">
      <c r="A5" s="21" t="s">
        <v>102</v>
      </c>
      <c r="B5" s="21">
        <v>2</v>
      </c>
      <c r="C5" s="21">
        <v>113169</v>
      </c>
      <c r="D5" s="21">
        <v>452676</v>
      </c>
      <c r="E5" s="3">
        <v>-1.7070000171699999</v>
      </c>
      <c r="F5" s="3">
        <v>1.7360000610399999</v>
      </c>
      <c r="G5" s="3">
        <v>3.4430000781999999</v>
      </c>
      <c r="H5" s="3">
        <v>6.3005262375700005E-2</v>
      </c>
      <c r="I5" s="3">
        <v>0.35815139350399999</v>
      </c>
      <c r="J5" s="21">
        <v>7130.2425377899999</v>
      </c>
    </row>
    <row r="6" spans="1:10" x14ac:dyDescent="0.2">
      <c r="A6" s="21" t="s">
        <v>111</v>
      </c>
      <c r="B6" s="21">
        <v>11</v>
      </c>
      <c r="C6" s="21">
        <v>22762</v>
      </c>
      <c r="D6" s="21">
        <v>91048</v>
      </c>
      <c r="E6" s="3">
        <v>-1.62699985504</v>
      </c>
      <c r="F6" s="3">
        <v>1.22299957275</v>
      </c>
      <c r="G6" s="3">
        <v>2.8499994277999998</v>
      </c>
      <c r="H6" s="3">
        <v>0.102690847579</v>
      </c>
      <c r="I6" s="3">
        <v>0.21800361541400001</v>
      </c>
      <c r="J6" s="21">
        <v>2337.4490725999999</v>
      </c>
    </row>
    <row r="7" spans="1:10" x14ac:dyDescent="0.2">
      <c r="A7" s="21" t="s">
        <v>114</v>
      </c>
      <c r="B7" s="21">
        <v>14</v>
      </c>
      <c r="C7" s="21">
        <v>23341</v>
      </c>
      <c r="D7" s="21">
        <v>93364</v>
      </c>
      <c r="E7" s="3">
        <v>-1.13000011444</v>
      </c>
      <c r="F7" s="3">
        <v>0.87199974060100005</v>
      </c>
      <c r="G7" s="3">
        <v>2.0019998550400002</v>
      </c>
      <c r="H7" s="3">
        <v>2.5938070809699999E-2</v>
      </c>
      <c r="I7" s="3">
        <v>9.1343459222599996E-2</v>
      </c>
      <c r="J7" s="21">
        <v>605.42051076899997</v>
      </c>
    </row>
    <row r="8" spans="1:10" x14ac:dyDescent="0.2">
      <c r="A8" s="21" t="s">
        <v>112</v>
      </c>
      <c r="B8" s="21">
        <v>12</v>
      </c>
      <c r="C8" s="21">
        <v>22474</v>
      </c>
      <c r="D8" s="21">
        <v>89896</v>
      </c>
      <c r="E8" s="3">
        <v>-0.470000267029</v>
      </c>
      <c r="F8" s="3">
        <v>1.6809997558600001</v>
      </c>
      <c r="G8" s="3">
        <v>2.1510000228899999</v>
      </c>
      <c r="H8" s="3">
        <v>0.14385411044900001</v>
      </c>
      <c r="I8" s="3">
        <v>0.239763590739</v>
      </c>
      <c r="J8" s="21">
        <v>3232.9772782300001</v>
      </c>
    </row>
    <row r="9" spans="1:10" x14ac:dyDescent="0.2">
      <c r="A9" s="21" t="s">
        <v>113</v>
      </c>
      <c r="B9" s="21">
        <v>13</v>
      </c>
      <c r="C9" s="21">
        <v>24551</v>
      </c>
      <c r="D9" s="21">
        <v>98204</v>
      </c>
      <c r="E9" s="3">
        <v>-1.19199991226</v>
      </c>
      <c r="F9" s="3">
        <v>1.6310000419599999</v>
      </c>
      <c r="G9" s="3">
        <v>2.8229999542200002</v>
      </c>
      <c r="H9" s="3">
        <v>0.16751012009300001</v>
      </c>
      <c r="I9" s="3">
        <v>0.26245193618200002</v>
      </c>
      <c r="J9" s="21">
        <v>4112.5409583999999</v>
      </c>
    </row>
    <row r="10" spans="1:10" x14ac:dyDescent="0.2">
      <c r="A10" s="21" t="s">
        <v>110</v>
      </c>
      <c r="B10" s="21">
        <v>10</v>
      </c>
      <c r="C10" s="21">
        <v>68898</v>
      </c>
      <c r="D10" s="21">
        <v>275592</v>
      </c>
      <c r="E10" s="3">
        <v>-5.3569998741099996</v>
      </c>
      <c r="F10" s="3">
        <v>3.3809990882899998</v>
      </c>
      <c r="G10" s="3">
        <v>8.7379989624000007</v>
      </c>
      <c r="H10" s="3">
        <v>-0.107991239153</v>
      </c>
      <c r="I10" s="3">
        <v>0.241332525134</v>
      </c>
      <c r="J10" s="21">
        <v>-7440.3803951700002</v>
      </c>
    </row>
    <row r="11" spans="1:10" x14ac:dyDescent="0.2">
      <c r="A11" s="21" t="s">
        <v>106</v>
      </c>
      <c r="B11" s="21">
        <v>6</v>
      </c>
      <c r="C11" s="21">
        <v>43425</v>
      </c>
      <c r="D11" s="21">
        <v>173700</v>
      </c>
      <c r="E11" s="3">
        <v>-1.0659999847399999</v>
      </c>
      <c r="F11" s="3">
        <v>0.86999988555899999</v>
      </c>
      <c r="G11" s="3">
        <v>1.9359998703000001</v>
      </c>
      <c r="H11" s="3">
        <v>-6.5254261591099996E-2</v>
      </c>
      <c r="I11" s="3">
        <v>0.103358877781</v>
      </c>
      <c r="J11" s="21">
        <v>-2833.6663096000002</v>
      </c>
    </row>
    <row r="12" spans="1:10" x14ac:dyDescent="0.2">
      <c r="A12" s="21" t="s">
        <v>104</v>
      </c>
      <c r="B12" s="21">
        <v>4</v>
      </c>
      <c r="C12" s="21">
        <v>50944</v>
      </c>
      <c r="D12" s="21">
        <v>203776</v>
      </c>
      <c r="E12" s="3">
        <v>-1.33699989319</v>
      </c>
      <c r="F12" s="3">
        <v>0.61199951171900002</v>
      </c>
      <c r="G12" s="3">
        <v>1.9489994049099999</v>
      </c>
      <c r="H12" s="3">
        <v>-4.2317258086400002E-2</v>
      </c>
      <c r="I12" s="3">
        <v>8.6106524964799994E-2</v>
      </c>
      <c r="J12" s="21">
        <v>-2155.8103959599998</v>
      </c>
    </row>
    <row r="13" spans="1:10" x14ac:dyDescent="0.2">
      <c r="A13" s="21" t="s">
        <v>105</v>
      </c>
      <c r="B13" s="21">
        <v>5</v>
      </c>
      <c r="C13" s="21">
        <v>53920</v>
      </c>
      <c r="D13" s="21">
        <v>215680</v>
      </c>
      <c r="E13" s="3">
        <v>-1.69000005722</v>
      </c>
      <c r="F13" s="3">
        <v>1.11439800262</v>
      </c>
      <c r="G13" s="3">
        <v>2.80439805984</v>
      </c>
      <c r="H13" s="3">
        <v>-5.3353131243E-2</v>
      </c>
      <c r="I13" s="3">
        <v>0.112535585811</v>
      </c>
      <c r="J13" s="21">
        <v>-2876.8008366200002</v>
      </c>
    </row>
    <row r="14" spans="1:10" x14ac:dyDescent="0.2">
      <c r="A14" s="21" t="s">
        <v>109</v>
      </c>
      <c r="B14" s="21">
        <v>9</v>
      </c>
      <c r="C14" s="21">
        <v>29508</v>
      </c>
      <c r="D14" s="21">
        <v>118032</v>
      </c>
      <c r="E14" s="3">
        <v>-0.94000005722000002</v>
      </c>
      <c r="F14" s="3">
        <v>0.56499981880200001</v>
      </c>
      <c r="G14" s="3">
        <v>1.5049998760200001</v>
      </c>
      <c r="H14" s="3">
        <v>-5.2486964546799998E-2</v>
      </c>
      <c r="I14" s="3">
        <v>8.9873288576800006E-2</v>
      </c>
      <c r="J14" s="21">
        <v>-1548.7853498500001</v>
      </c>
    </row>
    <row r="15" spans="1:10" x14ac:dyDescent="0.2">
      <c r="A15" s="21" t="s">
        <v>107</v>
      </c>
      <c r="B15" s="21">
        <v>7</v>
      </c>
      <c r="C15" s="21">
        <v>32504</v>
      </c>
      <c r="D15" s="21">
        <v>130016</v>
      </c>
      <c r="E15" s="3">
        <v>-1.3189992904700001</v>
      </c>
      <c r="F15" s="3">
        <v>0.64400005340599997</v>
      </c>
      <c r="G15" s="3">
        <v>1.96299934387</v>
      </c>
      <c r="H15" s="3">
        <v>-4.8283656642400002E-2</v>
      </c>
      <c r="I15" s="3">
        <v>9.56240873883E-2</v>
      </c>
      <c r="J15" s="21">
        <v>-1569.4119754999999</v>
      </c>
    </row>
    <row r="16" spans="1:10" x14ac:dyDescent="0.2">
      <c r="A16" s="21" t="s">
        <v>108</v>
      </c>
      <c r="B16" s="21">
        <v>8</v>
      </c>
      <c r="C16" s="21">
        <v>25306</v>
      </c>
      <c r="D16" s="21">
        <v>101224</v>
      </c>
      <c r="E16" s="3">
        <v>-1.3140001296999999</v>
      </c>
      <c r="F16" s="3">
        <v>0.54399991035499995</v>
      </c>
      <c r="G16" s="3">
        <v>1.8580000400500001</v>
      </c>
      <c r="H16" s="3">
        <v>-2.9431984819000001E-2</v>
      </c>
      <c r="I16" s="3">
        <v>8.6707519449600007E-2</v>
      </c>
      <c r="J16" s="21">
        <v>-744.80580782899995</v>
      </c>
    </row>
  </sheetData>
  <sortState ref="A2:J16">
    <sortCondition ref="A2:A16"/>
  </sortState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H19" sqref="H19"/>
    </sheetView>
  </sheetViews>
  <sheetFormatPr defaultRowHeight="12.75" x14ac:dyDescent="0.2"/>
  <cols>
    <col min="4" max="4" width="11.85546875" style="22" customWidth="1"/>
    <col min="5" max="9" width="11.85546875" style="3" customWidth="1"/>
    <col min="10" max="10" width="11.85546875" style="22" customWidth="1"/>
  </cols>
  <sheetData>
    <row r="1" spans="1:10" x14ac:dyDescent="0.2">
      <c r="A1" s="22" t="s">
        <v>91</v>
      </c>
      <c r="B1" s="22" t="s">
        <v>92</v>
      </c>
      <c r="C1" s="22" t="s">
        <v>93</v>
      </c>
      <c r="D1" s="22" t="s">
        <v>94</v>
      </c>
      <c r="E1" s="3" t="s">
        <v>95</v>
      </c>
      <c r="F1" s="3" t="s">
        <v>96</v>
      </c>
      <c r="G1" s="3" t="s">
        <v>97</v>
      </c>
      <c r="H1" s="3" t="s">
        <v>98</v>
      </c>
      <c r="I1" s="3" t="s">
        <v>99</v>
      </c>
      <c r="J1" s="22" t="s">
        <v>100</v>
      </c>
    </row>
    <row r="2" spans="1:10" x14ac:dyDescent="0.2">
      <c r="A2" s="22" t="s">
        <v>115</v>
      </c>
      <c r="B2" s="22">
        <v>15</v>
      </c>
      <c r="C2" s="22">
        <v>89301</v>
      </c>
      <c r="D2" s="22">
        <v>357204</v>
      </c>
      <c r="E2" s="3">
        <v>-1.71060013771</v>
      </c>
      <c r="F2" s="3">
        <v>2.36629986763</v>
      </c>
      <c r="G2" s="3">
        <v>4.0769000053399997</v>
      </c>
      <c r="H2" s="3">
        <v>6.5592753966599998E-2</v>
      </c>
      <c r="I2" s="3">
        <v>0.47407683794799999</v>
      </c>
      <c r="J2" s="22">
        <v>5857.4985219700002</v>
      </c>
    </row>
    <row r="3" spans="1:10" x14ac:dyDescent="0.2">
      <c r="A3" s="22" t="s">
        <v>103</v>
      </c>
      <c r="B3" s="22">
        <v>3</v>
      </c>
      <c r="C3" s="22">
        <v>116695</v>
      </c>
      <c r="D3" s="22">
        <v>466780</v>
      </c>
      <c r="E3" s="3">
        <v>-2.4706001281700001</v>
      </c>
      <c r="F3" s="3">
        <v>1.3172999620400001</v>
      </c>
      <c r="G3" s="3">
        <v>3.78790009022</v>
      </c>
      <c r="H3" s="3">
        <v>2.0485076119800001E-2</v>
      </c>
      <c r="I3" s="3">
        <v>0.32038078447700002</v>
      </c>
      <c r="J3" s="22">
        <v>2390.5059578</v>
      </c>
    </row>
    <row r="4" spans="1:10" x14ac:dyDescent="0.2">
      <c r="A4" s="22" t="s">
        <v>101</v>
      </c>
      <c r="B4" s="22">
        <v>1</v>
      </c>
      <c r="C4" s="22">
        <v>186699</v>
      </c>
      <c r="D4" s="22">
        <v>746796</v>
      </c>
      <c r="E4" s="3">
        <v>-2.83109998703</v>
      </c>
      <c r="F4" s="3">
        <v>1.3046002388</v>
      </c>
      <c r="G4" s="3">
        <v>4.13570022583</v>
      </c>
      <c r="H4" s="3">
        <v>-0.123288141278</v>
      </c>
      <c r="I4" s="3">
        <v>0.38907478353199998</v>
      </c>
      <c r="J4" s="22">
        <v>-23017.772688500001</v>
      </c>
    </row>
    <row r="5" spans="1:10" x14ac:dyDescent="0.2">
      <c r="A5" s="22" t="s">
        <v>102</v>
      </c>
      <c r="B5" s="22">
        <v>2</v>
      </c>
      <c r="C5" s="22">
        <v>112065</v>
      </c>
      <c r="D5" s="22">
        <v>448260</v>
      </c>
      <c r="E5" s="3">
        <v>-1.5763000249900001</v>
      </c>
      <c r="F5" s="3">
        <v>1.51870000362</v>
      </c>
      <c r="G5" s="3">
        <v>3.0950000286099999</v>
      </c>
      <c r="H5" s="3">
        <v>4.0095926214200002E-2</v>
      </c>
      <c r="I5" s="3">
        <v>0.35435266549400002</v>
      </c>
      <c r="J5" s="22">
        <v>4493.3499712000003</v>
      </c>
    </row>
    <row r="6" spans="1:10" x14ac:dyDescent="0.2">
      <c r="A6" s="22" t="s">
        <v>111</v>
      </c>
      <c r="B6" s="22">
        <v>11</v>
      </c>
      <c r="C6" s="22">
        <v>22762</v>
      </c>
      <c r="D6" s="22">
        <v>91048</v>
      </c>
      <c r="E6" s="3">
        <v>-2.1524000167800001</v>
      </c>
      <c r="F6" s="3">
        <v>4.4720001220699999</v>
      </c>
      <c r="G6" s="3">
        <v>6.6244001388499996</v>
      </c>
      <c r="H6" s="3">
        <v>0.186911822748</v>
      </c>
      <c r="I6" s="3">
        <v>0.48624606990500002</v>
      </c>
      <c r="J6" s="22">
        <v>4254.4869093899997</v>
      </c>
    </row>
    <row r="7" spans="1:10" x14ac:dyDescent="0.2">
      <c r="A7" s="22" t="s">
        <v>114</v>
      </c>
      <c r="B7" s="22">
        <v>14</v>
      </c>
      <c r="C7" s="22">
        <v>23341</v>
      </c>
      <c r="D7" s="22">
        <v>93364</v>
      </c>
      <c r="E7" s="3">
        <v>-2.0886998176599998</v>
      </c>
      <c r="F7" s="3">
        <v>0.79220008850099999</v>
      </c>
      <c r="G7" s="3">
        <v>2.8808999061599998</v>
      </c>
      <c r="H7" s="3">
        <v>3.3710822537699997E-2</v>
      </c>
      <c r="I7" s="3">
        <v>0.101038782508</v>
      </c>
      <c r="J7" s="22">
        <v>786.84430885300003</v>
      </c>
    </row>
    <row r="8" spans="1:10" x14ac:dyDescent="0.2">
      <c r="A8" s="22" t="s">
        <v>112</v>
      </c>
      <c r="B8" s="22">
        <v>12</v>
      </c>
      <c r="C8" s="22">
        <v>22474</v>
      </c>
      <c r="D8" s="22">
        <v>89896</v>
      </c>
      <c r="E8" s="3">
        <v>-2.7585000991799999</v>
      </c>
      <c r="F8" s="3">
        <v>1.0299005508400001</v>
      </c>
      <c r="G8" s="3">
        <v>3.7884006500199998</v>
      </c>
      <c r="H8" s="3">
        <v>0.103460054376</v>
      </c>
      <c r="I8" s="3">
        <v>0.15610378911200001</v>
      </c>
      <c r="J8" s="22">
        <v>2325.1612620400001</v>
      </c>
    </row>
    <row r="9" spans="1:10" x14ac:dyDescent="0.2">
      <c r="A9" s="22" t="s">
        <v>113</v>
      </c>
      <c r="B9" s="22">
        <v>13</v>
      </c>
      <c r="C9" s="22">
        <v>24551</v>
      </c>
      <c r="D9" s="22">
        <v>98204</v>
      </c>
      <c r="E9" s="3">
        <v>-0.51380062103299995</v>
      </c>
      <c r="F9" s="3">
        <v>1.4244003295900001</v>
      </c>
      <c r="G9" s="3">
        <v>1.93820095062</v>
      </c>
      <c r="H9" s="3">
        <v>0.12751404499399999</v>
      </c>
      <c r="I9" s="3">
        <v>0.16912698176300001</v>
      </c>
      <c r="J9" s="22">
        <v>3130.59731865</v>
      </c>
    </row>
    <row r="10" spans="1:10" x14ac:dyDescent="0.2">
      <c r="A10" s="22" t="s">
        <v>110</v>
      </c>
      <c r="B10" s="22">
        <v>10</v>
      </c>
      <c r="C10" s="22">
        <v>68898</v>
      </c>
      <c r="D10" s="22">
        <v>275592</v>
      </c>
      <c r="E10" s="3">
        <v>-3.3448991775499999</v>
      </c>
      <c r="F10" s="3">
        <v>2.2339997291599998</v>
      </c>
      <c r="G10" s="3">
        <v>5.5788989067100001</v>
      </c>
      <c r="H10" s="3">
        <v>3.9056388445E-2</v>
      </c>
      <c r="I10" s="3">
        <v>0.124262811626</v>
      </c>
      <c r="J10" s="22">
        <v>2690.9070510900001</v>
      </c>
    </row>
    <row r="11" spans="1:10" x14ac:dyDescent="0.2">
      <c r="A11" s="22" t="s">
        <v>106</v>
      </c>
      <c r="B11" s="22">
        <v>6</v>
      </c>
      <c r="C11" s="22">
        <v>43425</v>
      </c>
      <c r="D11" s="22">
        <v>173700</v>
      </c>
      <c r="E11" s="3">
        <v>-0.85310029983500002</v>
      </c>
      <c r="F11" s="3">
        <v>0.90299987793000003</v>
      </c>
      <c r="G11" s="3">
        <v>1.75610017776</v>
      </c>
      <c r="H11" s="3">
        <v>3.7729726691500001E-2</v>
      </c>
      <c r="I11" s="3">
        <v>7.5094684836500003E-2</v>
      </c>
      <c r="J11" s="22">
        <v>1638.4133815800001</v>
      </c>
    </row>
    <row r="12" spans="1:10" x14ac:dyDescent="0.2">
      <c r="A12" s="22" t="s">
        <v>104</v>
      </c>
      <c r="B12" s="22">
        <v>4</v>
      </c>
      <c r="C12" s="22">
        <v>50944</v>
      </c>
      <c r="D12" s="22">
        <v>203776</v>
      </c>
      <c r="E12" s="3">
        <v>-0.53121614456199995</v>
      </c>
      <c r="F12" s="3">
        <v>1.75449991226</v>
      </c>
      <c r="G12" s="3">
        <v>2.2857160568200001</v>
      </c>
      <c r="H12" s="3">
        <v>3.7535522863199999E-2</v>
      </c>
      <c r="I12" s="3">
        <v>6.4512667928300002E-2</v>
      </c>
      <c r="J12" s="22">
        <v>1912.2096767400001</v>
      </c>
    </row>
    <row r="13" spans="1:10" x14ac:dyDescent="0.2">
      <c r="A13" s="22" t="s">
        <v>105</v>
      </c>
      <c r="B13" s="22">
        <v>5</v>
      </c>
      <c r="C13" s="22">
        <v>53920</v>
      </c>
      <c r="D13" s="22">
        <v>215680</v>
      </c>
      <c r="E13" s="3">
        <v>-0.88490009307899997</v>
      </c>
      <c r="F13" s="3">
        <v>1.1215000152600001</v>
      </c>
      <c r="G13" s="3">
        <v>2.0064001083399998</v>
      </c>
      <c r="H13" s="3">
        <v>3.0413044624300001E-2</v>
      </c>
      <c r="I13" s="3">
        <v>6.6297288650300004E-2</v>
      </c>
      <c r="J13" s="22">
        <v>1639.87136614</v>
      </c>
    </row>
    <row r="14" spans="1:10" x14ac:dyDescent="0.2">
      <c r="A14" s="22" t="s">
        <v>109</v>
      </c>
      <c r="B14" s="22">
        <v>9</v>
      </c>
      <c r="C14" s="22">
        <v>29508</v>
      </c>
      <c r="D14" s="22">
        <v>118032</v>
      </c>
      <c r="E14" s="3">
        <v>-0.90659999847399997</v>
      </c>
      <c r="F14" s="3">
        <v>0.88080024719200001</v>
      </c>
      <c r="G14" s="3">
        <v>1.78740024567</v>
      </c>
      <c r="H14" s="3">
        <v>3.43732262257E-2</v>
      </c>
      <c r="I14" s="3">
        <v>5.8520226341000001E-2</v>
      </c>
      <c r="J14" s="22">
        <v>1014.2851594700001</v>
      </c>
    </row>
    <row r="15" spans="1:10" x14ac:dyDescent="0.2">
      <c r="A15" s="22" t="s">
        <v>107</v>
      </c>
      <c r="B15" s="22">
        <v>7</v>
      </c>
      <c r="C15" s="22">
        <v>32504</v>
      </c>
      <c r="D15" s="22">
        <v>130016</v>
      </c>
      <c r="E15" s="3">
        <v>-0.61719989776600004</v>
      </c>
      <c r="F15" s="3">
        <v>0.78360033035300003</v>
      </c>
      <c r="G15" s="3">
        <v>1.40080022812</v>
      </c>
      <c r="H15" s="3">
        <v>3.7713531361600001E-2</v>
      </c>
      <c r="I15" s="3">
        <v>6.21940913591E-2</v>
      </c>
      <c r="J15" s="22">
        <v>1225.8406233799999</v>
      </c>
    </row>
    <row r="16" spans="1:10" x14ac:dyDescent="0.2">
      <c r="A16" s="22" t="s">
        <v>108</v>
      </c>
      <c r="B16" s="22">
        <v>8</v>
      </c>
      <c r="C16" s="22">
        <v>25306</v>
      </c>
      <c r="D16" s="22">
        <v>101224</v>
      </c>
      <c r="E16" s="3">
        <v>-0.77369928359999995</v>
      </c>
      <c r="F16" s="3">
        <v>0.76379990577699997</v>
      </c>
      <c r="G16" s="3">
        <v>1.5374991893800001</v>
      </c>
      <c r="H16" s="3">
        <v>2.8037348703099998E-2</v>
      </c>
      <c r="I16" s="3">
        <v>5.9292764787399997E-2</v>
      </c>
      <c r="J16" s="22">
        <v>709.51314628099999</v>
      </c>
    </row>
  </sheetData>
  <sortState ref="A2:J16">
    <sortCondition ref="A2:A16"/>
  </sortState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H24" sqref="H24"/>
    </sheetView>
  </sheetViews>
  <sheetFormatPr defaultRowHeight="12.75" x14ac:dyDescent="0.2"/>
  <cols>
    <col min="4" max="4" width="9" style="24" customWidth="1"/>
    <col min="5" max="9" width="9" style="3" customWidth="1"/>
    <col min="10" max="10" width="9" style="24" customWidth="1"/>
  </cols>
  <sheetData>
    <row r="1" spans="1:10" x14ac:dyDescent="0.2">
      <c r="A1" s="24" t="s">
        <v>91</v>
      </c>
      <c r="B1" s="24" t="s">
        <v>92</v>
      </c>
      <c r="C1" s="24" t="s">
        <v>93</v>
      </c>
      <c r="D1" s="24" t="s">
        <v>94</v>
      </c>
      <c r="E1" s="3" t="s">
        <v>95</v>
      </c>
      <c r="F1" s="3" t="s">
        <v>96</v>
      </c>
      <c r="G1" s="3" t="s">
        <v>97</v>
      </c>
      <c r="H1" s="3" t="s">
        <v>98</v>
      </c>
      <c r="I1" s="3" t="s">
        <v>99</v>
      </c>
      <c r="J1" s="24" t="s">
        <v>100</v>
      </c>
    </row>
    <row r="2" spans="1:10" x14ac:dyDescent="0.2">
      <c r="A2" s="24" t="s">
        <v>115</v>
      </c>
      <c r="B2" s="24">
        <v>15</v>
      </c>
      <c r="C2" s="24">
        <v>98809</v>
      </c>
      <c r="D2" s="24">
        <v>395236</v>
      </c>
      <c r="E2" s="3">
        <v>-1.7107999324800001</v>
      </c>
      <c r="F2" s="3">
        <v>1.79289996624</v>
      </c>
      <c r="G2" s="3">
        <v>3.5036998987199999</v>
      </c>
      <c r="H2" s="3">
        <v>0.129093359672</v>
      </c>
      <c r="I2" s="3">
        <v>0.434033978396</v>
      </c>
      <c r="J2" s="24">
        <v>12755.5857758</v>
      </c>
    </row>
    <row r="3" spans="1:10" x14ac:dyDescent="0.2">
      <c r="A3" s="24" t="s">
        <v>103</v>
      </c>
      <c r="B3" s="24">
        <v>3</v>
      </c>
      <c r="C3" s="24">
        <v>116688</v>
      </c>
      <c r="D3" s="24">
        <v>466752</v>
      </c>
      <c r="E3" s="3">
        <v>-2.7420001030000001</v>
      </c>
      <c r="F3" s="3">
        <v>1.21809995174</v>
      </c>
      <c r="G3" s="3">
        <v>3.9601000547399998</v>
      </c>
      <c r="H3" s="3">
        <v>-2.0714860358099999E-2</v>
      </c>
      <c r="I3" s="3">
        <v>0.34552005955199999</v>
      </c>
      <c r="J3" s="24">
        <v>-2417.1756254699999</v>
      </c>
    </row>
    <row r="4" spans="1:10" x14ac:dyDescent="0.2">
      <c r="A4" s="24" t="s">
        <v>101</v>
      </c>
      <c r="B4" s="24">
        <v>1</v>
      </c>
      <c r="C4" s="24">
        <v>178750</v>
      </c>
      <c r="D4" s="24">
        <v>715000</v>
      </c>
      <c r="E4" s="3">
        <v>-2.7177999019599999</v>
      </c>
      <c r="F4" s="3">
        <v>1.21130037308</v>
      </c>
      <c r="G4" s="3">
        <v>3.9291002750400001</v>
      </c>
      <c r="H4" s="3">
        <v>-0.150963446694</v>
      </c>
      <c r="I4" s="3">
        <v>0.40978377818400002</v>
      </c>
      <c r="J4" s="24">
        <v>-26984.7160965</v>
      </c>
    </row>
    <row r="5" spans="1:10" x14ac:dyDescent="0.2">
      <c r="A5" s="24" t="s">
        <v>102</v>
      </c>
      <c r="B5" s="24">
        <v>2</v>
      </c>
      <c r="C5" s="24">
        <v>118703</v>
      </c>
      <c r="D5" s="24">
        <v>474812</v>
      </c>
      <c r="E5" s="3">
        <v>-1.6157999038699999</v>
      </c>
      <c r="F5" s="3">
        <v>1.83659994602</v>
      </c>
      <c r="G5" s="3">
        <v>3.4523998498899999</v>
      </c>
      <c r="H5" s="3">
        <v>-2.4251412142099998E-2</v>
      </c>
      <c r="I5" s="3">
        <v>0.42819767888499999</v>
      </c>
      <c r="J5" s="24">
        <v>-2878.7153754999999</v>
      </c>
    </row>
    <row r="6" spans="1:10" x14ac:dyDescent="0.2">
      <c r="A6" s="24" t="s">
        <v>111</v>
      </c>
      <c r="B6" s="24">
        <v>11</v>
      </c>
      <c r="C6" s="24">
        <v>22728</v>
      </c>
      <c r="D6" s="24">
        <v>90912</v>
      </c>
      <c r="E6" s="3">
        <v>-1.00419998169</v>
      </c>
      <c r="F6" s="3">
        <v>1.0381994247399999</v>
      </c>
      <c r="G6" s="3">
        <v>2.04239940643</v>
      </c>
      <c r="H6" s="3">
        <v>2.2817457710399999E-2</v>
      </c>
      <c r="I6" s="3">
        <v>0.122354087482</v>
      </c>
      <c r="J6" s="24">
        <v>518.59517884299999</v>
      </c>
    </row>
    <row r="7" spans="1:10" x14ac:dyDescent="0.2">
      <c r="A7" s="24" t="s">
        <v>114</v>
      </c>
      <c r="B7" s="24">
        <v>14</v>
      </c>
      <c r="C7" s="24">
        <v>23341</v>
      </c>
      <c r="D7" s="24">
        <v>93364</v>
      </c>
      <c r="E7" s="3">
        <v>-0.720999717712</v>
      </c>
      <c r="F7" s="3">
        <v>0.65579986572299998</v>
      </c>
      <c r="G7" s="3">
        <v>1.37679958344</v>
      </c>
      <c r="H7" s="3">
        <v>3.54508159349E-3</v>
      </c>
      <c r="I7" s="3">
        <v>6.2527938608400002E-2</v>
      </c>
      <c r="J7" s="24">
        <v>82.7457494736</v>
      </c>
    </row>
    <row r="8" spans="1:10" x14ac:dyDescent="0.2">
      <c r="A8" s="24" t="s">
        <v>112</v>
      </c>
      <c r="B8" s="24">
        <v>12</v>
      </c>
      <c r="C8" s="24">
        <v>22471</v>
      </c>
      <c r="D8" s="24">
        <v>89884</v>
      </c>
      <c r="E8" s="3">
        <v>-0.43980026245100001</v>
      </c>
      <c r="F8" s="3">
        <v>0.65539979934699999</v>
      </c>
      <c r="G8" s="3">
        <v>1.0952000618</v>
      </c>
      <c r="H8" s="3">
        <v>3.4693714603799997E-2</v>
      </c>
      <c r="I8" s="3">
        <v>9.76167410717E-2</v>
      </c>
      <c r="J8" s="24">
        <v>779.60246086100005</v>
      </c>
    </row>
    <row r="9" spans="1:10" x14ac:dyDescent="0.2">
      <c r="A9" s="24" t="s">
        <v>113</v>
      </c>
      <c r="B9" s="24">
        <v>13</v>
      </c>
      <c r="C9" s="24">
        <v>24551</v>
      </c>
      <c r="D9" s="24">
        <v>98204</v>
      </c>
      <c r="E9" s="3">
        <v>-0.53849983215300001</v>
      </c>
      <c r="F9" s="3">
        <v>0.833199501038</v>
      </c>
      <c r="G9" s="3">
        <v>1.37169933319</v>
      </c>
      <c r="H9" s="3">
        <v>6.2594756172699995E-2</v>
      </c>
      <c r="I9" s="3">
        <v>0.122883389441</v>
      </c>
      <c r="J9" s="24">
        <v>1536.7638588</v>
      </c>
    </row>
    <row r="10" spans="1:10" x14ac:dyDescent="0.2">
      <c r="A10" s="24" t="s">
        <v>110</v>
      </c>
      <c r="B10" s="24">
        <v>10</v>
      </c>
      <c r="C10" s="24">
        <v>68670</v>
      </c>
      <c r="D10" s="24">
        <v>274680</v>
      </c>
      <c r="E10" s="3">
        <v>-1.7371997833299999</v>
      </c>
      <c r="F10" s="3">
        <v>0.95499992370599995</v>
      </c>
      <c r="G10" s="3">
        <v>2.6921997070299999</v>
      </c>
      <c r="H10" s="3">
        <v>-4.1872013908499997E-2</v>
      </c>
      <c r="I10" s="3">
        <v>7.1615247576599997E-2</v>
      </c>
      <c r="J10" s="24">
        <v>-2875.3511951</v>
      </c>
    </row>
    <row r="11" spans="1:10" x14ac:dyDescent="0.2">
      <c r="A11" s="24" t="s">
        <v>106</v>
      </c>
      <c r="B11" s="24">
        <v>6</v>
      </c>
      <c r="C11" s="24">
        <v>43398</v>
      </c>
      <c r="D11" s="24">
        <v>173592</v>
      </c>
      <c r="E11" s="3">
        <v>-0.60540008544900004</v>
      </c>
      <c r="F11" s="3">
        <v>0.74930000305199995</v>
      </c>
      <c r="G11" s="3">
        <v>1.3547000885</v>
      </c>
      <c r="H11" s="3">
        <v>-7.5061223689200001E-3</v>
      </c>
      <c r="I11" s="3">
        <v>6.4216276161800007E-2</v>
      </c>
      <c r="J11" s="24">
        <v>-325.75069856599998</v>
      </c>
    </row>
    <row r="12" spans="1:10" x14ac:dyDescent="0.2">
      <c r="A12" s="24" t="s">
        <v>104</v>
      </c>
      <c r="B12" s="24">
        <v>4</v>
      </c>
      <c r="C12" s="24">
        <v>50927</v>
      </c>
      <c r="D12" s="24">
        <v>203708</v>
      </c>
      <c r="E12" s="3">
        <v>-1.7087001800499999</v>
      </c>
      <c r="F12" s="3">
        <v>0.64979982376099998</v>
      </c>
      <c r="G12" s="3">
        <v>2.3585000038100001</v>
      </c>
      <c r="H12" s="3">
        <v>-1.1169522670099999E-2</v>
      </c>
      <c r="I12" s="3">
        <v>5.7643872091999997E-2</v>
      </c>
      <c r="J12" s="24">
        <v>-568.83028101900004</v>
      </c>
    </row>
    <row r="13" spans="1:10" x14ac:dyDescent="0.2">
      <c r="A13" s="24" t="s">
        <v>105</v>
      </c>
      <c r="B13" s="24">
        <v>5</v>
      </c>
      <c r="C13" s="24">
        <v>53873</v>
      </c>
      <c r="D13" s="24">
        <v>215492</v>
      </c>
      <c r="E13" s="3">
        <v>-0.82790017128000004</v>
      </c>
      <c r="F13" s="3">
        <v>0.61929988861100005</v>
      </c>
      <c r="G13" s="3">
        <v>1.4472000598899999</v>
      </c>
      <c r="H13" s="3">
        <v>-1.2225897029E-2</v>
      </c>
      <c r="I13" s="3">
        <v>5.93701902788E-2</v>
      </c>
      <c r="J13" s="24">
        <v>-658.64575064200005</v>
      </c>
    </row>
    <row r="14" spans="1:10" x14ac:dyDescent="0.2">
      <c r="A14" s="24" t="s">
        <v>109</v>
      </c>
      <c r="B14" s="24">
        <v>9</v>
      </c>
      <c r="C14" s="24">
        <v>29793</v>
      </c>
      <c r="D14" s="24">
        <v>119172</v>
      </c>
      <c r="E14" s="3">
        <v>-0.601599693298</v>
      </c>
      <c r="F14" s="3">
        <v>0.99189996719399998</v>
      </c>
      <c r="G14" s="3">
        <v>1.59349966049</v>
      </c>
      <c r="H14" s="3">
        <v>-3.0662949170099998E-2</v>
      </c>
      <c r="I14" s="3">
        <v>6.3703929882700003E-2</v>
      </c>
      <c r="J14" s="24">
        <v>-913.54124462599998</v>
      </c>
    </row>
    <row r="15" spans="1:10" x14ac:dyDescent="0.2">
      <c r="A15" s="24" t="s">
        <v>107</v>
      </c>
      <c r="B15" s="24">
        <v>7</v>
      </c>
      <c r="C15" s="24">
        <v>32878</v>
      </c>
      <c r="D15" s="24">
        <v>131512</v>
      </c>
      <c r="E15" s="3">
        <v>-0.72959995269800004</v>
      </c>
      <c r="F15" s="3">
        <v>1.42850017548</v>
      </c>
      <c r="G15" s="3">
        <v>2.1581001281700001</v>
      </c>
      <c r="H15" s="3">
        <v>-2.6745007710200001E-2</v>
      </c>
      <c r="I15" s="3">
        <v>7.1342931420499994E-2</v>
      </c>
      <c r="J15" s="24">
        <v>-879.32236349599998</v>
      </c>
    </row>
    <row r="16" spans="1:10" x14ac:dyDescent="0.2">
      <c r="A16" s="24" t="s">
        <v>108</v>
      </c>
      <c r="B16" s="24">
        <v>8</v>
      </c>
      <c r="C16" s="24">
        <v>25717</v>
      </c>
      <c r="D16" s="24">
        <v>102868</v>
      </c>
      <c r="E16" s="3">
        <v>-0.81400012970000002</v>
      </c>
      <c r="F16" s="3">
        <v>0.65600013732899998</v>
      </c>
      <c r="G16" s="3">
        <v>1.4700002670300001</v>
      </c>
      <c r="H16" s="3">
        <v>-2.8197088221000002E-2</v>
      </c>
      <c r="I16" s="3">
        <v>5.2603176284700001E-2</v>
      </c>
      <c r="J16" s="24">
        <v>-725.14451777900001</v>
      </c>
    </row>
  </sheetData>
  <sortState ref="A2:J16">
    <sortCondition ref="A2:A16"/>
  </sortState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J26" sqref="J26"/>
    </sheetView>
  </sheetViews>
  <sheetFormatPr defaultRowHeight="12.75" x14ac:dyDescent="0.2"/>
  <sheetData>
    <row r="1" spans="1:16" x14ac:dyDescent="0.2">
      <c r="B1" s="12" t="s">
        <v>120</v>
      </c>
      <c r="C1" s="12" t="s">
        <v>121</v>
      </c>
      <c r="D1" s="12" t="s">
        <v>122</v>
      </c>
      <c r="E1" s="12" t="s">
        <v>123</v>
      </c>
      <c r="F1" s="12" t="s">
        <v>124</v>
      </c>
      <c r="G1" s="12" t="s">
        <v>125</v>
      </c>
      <c r="H1" s="12" t="s">
        <v>126</v>
      </c>
      <c r="I1" s="12" t="s">
        <v>127</v>
      </c>
      <c r="J1" s="12" t="s">
        <v>128</v>
      </c>
      <c r="K1" s="12" t="s">
        <v>129</v>
      </c>
      <c r="L1" s="12" t="s">
        <v>130</v>
      </c>
      <c r="M1" s="12" t="s">
        <v>131</v>
      </c>
      <c r="N1" s="12" t="s">
        <v>134</v>
      </c>
      <c r="O1" s="12" t="s">
        <v>132</v>
      </c>
      <c r="P1" s="12" t="s">
        <v>133</v>
      </c>
    </row>
    <row r="2" spans="1:16" x14ac:dyDescent="0.2">
      <c r="A2" s="3" t="str">
        <f>'1.0'!M31</f>
        <v>gemiddelde 2012-2020</v>
      </c>
      <c r="B2" s="3">
        <f>'1.0'!$L$31</f>
        <v>0.14695557910888751</v>
      </c>
      <c r="C2" s="3">
        <f>'1.1'!$L$31</f>
        <v>-3.4792907919825006E-2</v>
      </c>
      <c r="D2" s="3">
        <f>'1.2'!$L$31</f>
        <v>-0.17662506089145</v>
      </c>
      <c r="E2" s="3">
        <f>'1.3'!$L$31</f>
        <v>8.6126810684237498E-2</v>
      </c>
      <c r="F2" s="3">
        <f>'2.0'!$L$31</f>
        <v>0.12111161384616249</v>
      </c>
      <c r="G2" s="3">
        <f>'2.1'!$L$31</f>
        <v>5.192534201433624E-2</v>
      </c>
      <c r="H2" s="3">
        <f>'2.2'!$L$31</f>
        <v>0.13389031699231249</v>
      </c>
      <c r="I2" s="3">
        <f>'2.3'!$L$31</f>
        <v>0.14014965195777501</v>
      </c>
      <c r="J2" s="3">
        <f>'3.0'!$L$31</f>
        <v>-4.6493958031762492E-3</v>
      </c>
      <c r="K2" s="3">
        <f>'3.1'!$L$31</f>
        <v>-2.171890397192499E-3</v>
      </c>
      <c r="L2" s="3">
        <f>'3.2'!$L$31</f>
        <v>-8.6712693622374997E-4</v>
      </c>
      <c r="M2" s="3">
        <f>'3.3'!$L$31</f>
        <v>6.3780177082637486E-4</v>
      </c>
      <c r="N2" s="3">
        <f>'4.1'!$L$31</f>
        <v>-3.7727499839124937E-4</v>
      </c>
      <c r="O2" s="3">
        <f>'4.2'!$L$31</f>
        <v>2.4205012299912498E-3</v>
      </c>
      <c r="P2" s="3">
        <f>'4.3'!$L$31</f>
        <v>-4.8126871946300009E-3</v>
      </c>
    </row>
    <row r="3" spans="1:16" x14ac:dyDescent="0.2">
      <c r="A3" s="3" t="str">
        <f>'1.0'!M32</f>
        <v>gemiddelde 2012-2016</v>
      </c>
      <c r="B3" s="3">
        <f>'1.0'!$L$32</f>
        <v>0.13525501917062499</v>
      </c>
      <c r="C3" s="3">
        <f>'1.1'!$L$32</f>
        <v>-0.1013721303749</v>
      </c>
      <c r="D3" s="3">
        <f>'1.2'!$L$32</f>
        <v>-0.22593309518499999</v>
      </c>
      <c r="E3" s="3">
        <f>'1.3'!$L$32</f>
        <v>0.112729797849275</v>
      </c>
      <c r="F3" s="3">
        <f>'2.0'!$L$32</f>
        <v>0.14599636935267499</v>
      </c>
      <c r="G3" s="3">
        <f>'2.1'!$L$32</f>
        <v>7.2018601043399993E-2</v>
      </c>
      <c r="H3" s="3">
        <f>'2.2'!$L$32</f>
        <v>0.16714812495217501</v>
      </c>
      <c r="I3" s="3">
        <f>'2.3'!$L$32</f>
        <v>0.160467867938625</v>
      </c>
      <c r="J3" s="3">
        <f>'3.0'!$L$32</f>
        <v>2.9748708590225E-3</v>
      </c>
      <c r="K3" s="3">
        <f>'3.1'!$L$32</f>
        <v>-1.0524067768905E-2</v>
      </c>
      <c r="L3" s="3">
        <f>'3.2'!$L$32</f>
        <v>-1.1250723484472499E-2</v>
      </c>
      <c r="M3" s="3">
        <f>'3.3'!$L$32</f>
        <v>-1.2209686071972502E-3</v>
      </c>
      <c r="N3" s="3">
        <f>'4.1'!$L$32</f>
        <v>3.0862263148925002E-3</v>
      </c>
      <c r="O3" s="3">
        <f>'4.2'!$L$32</f>
        <v>3.5641855789825001E-3</v>
      </c>
      <c r="P3" s="3">
        <f>'4.3'!$L$32</f>
        <v>-9.7253067457600002E-3</v>
      </c>
    </row>
    <row r="4" spans="1:16" x14ac:dyDescent="0.2">
      <c r="A4" s="3" t="str">
        <f>'1.0'!M33</f>
        <v>gemiddelde 2016-2020</v>
      </c>
      <c r="B4" s="3">
        <f>'1.0'!$L$33</f>
        <v>0.15865613904714998</v>
      </c>
      <c r="C4" s="3">
        <f>'1.1'!$L$33</f>
        <v>3.178631453525E-2</v>
      </c>
      <c r="D4" s="3">
        <f>'1.2'!$L$33</f>
        <v>-0.12731702659790001</v>
      </c>
      <c r="E4" s="3">
        <f>'1.3'!$L$33</f>
        <v>5.9523823519199999E-2</v>
      </c>
      <c r="F4" s="3">
        <f>'2.0'!$L$33</f>
        <v>9.6226858339650001E-2</v>
      </c>
      <c r="G4" s="3">
        <f>'2.1'!$L$33</f>
        <v>3.18320829852725E-2</v>
      </c>
      <c r="H4" s="3">
        <f>'2.2'!$L$33</f>
        <v>0.10063250903245</v>
      </c>
      <c r="I4" s="3">
        <f>'2.3'!$L$33</f>
        <v>0.119831435976925</v>
      </c>
      <c r="J4" s="3">
        <f>'3.0'!$L$33</f>
        <v>-1.2273662465375E-2</v>
      </c>
      <c r="K4" s="3">
        <f>'3.1'!$L$33</f>
        <v>6.1802869745200021E-3</v>
      </c>
      <c r="L4" s="3">
        <f>'3.2'!$L$33</f>
        <v>9.5164696120249997E-3</v>
      </c>
      <c r="M4" s="3">
        <f>'3.3'!$L$33</f>
        <v>2.4965721488499999E-3</v>
      </c>
      <c r="N4" s="3">
        <f>'4.1'!$L$33</f>
        <v>-3.8407763116749989E-3</v>
      </c>
      <c r="O4" s="3">
        <f>'4.2'!$L$33</f>
        <v>1.2768168809999996E-3</v>
      </c>
      <c r="P4" s="3">
        <f>'4.3'!$L$33</f>
        <v>9.9932356499999285E-5</v>
      </c>
    </row>
    <row r="6" spans="1:16" x14ac:dyDescent="0.2">
      <c r="D6" t="s">
        <v>135</v>
      </c>
    </row>
    <row r="7" spans="1:16" x14ac:dyDescent="0.2">
      <c r="C7" s="23"/>
      <c r="D7" s="3" t="s">
        <v>116</v>
      </c>
      <c r="E7" s="3" t="s">
        <v>136</v>
      </c>
      <c r="F7" s="3" t="s">
        <v>137</v>
      </c>
      <c r="G7" s="3" t="s">
        <v>139</v>
      </c>
    </row>
    <row r="8" spans="1:16" x14ac:dyDescent="0.2">
      <c r="C8" s="12" t="s">
        <v>120</v>
      </c>
      <c r="D8" s="3">
        <f>'1.0'!$L$31</f>
        <v>0.14695557910888751</v>
      </c>
      <c r="E8" s="3">
        <f>'1.0'!$L$32</f>
        <v>0.13525501917062499</v>
      </c>
      <c r="F8" s="3">
        <f>'1.0'!$L$33</f>
        <v>0.15865613904714998</v>
      </c>
    </row>
    <row r="9" spans="1:16" x14ac:dyDescent="0.2">
      <c r="C9" s="12" t="s">
        <v>121</v>
      </c>
      <c r="D9" s="3">
        <f>'1.1'!$L$31</f>
        <v>-3.4792907919825006E-2</v>
      </c>
      <c r="E9" s="3">
        <f>'1.1'!$L$32</f>
        <v>-0.1013721303749</v>
      </c>
      <c r="F9" s="3">
        <f>'1.1'!$L$33</f>
        <v>3.178631453525E-2</v>
      </c>
    </row>
    <row r="10" spans="1:16" x14ac:dyDescent="0.2">
      <c r="C10" s="12" t="s">
        <v>122</v>
      </c>
      <c r="D10" s="3">
        <f>'1.2'!$L$31</f>
        <v>-0.17662506089145</v>
      </c>
      <c r="E10" s="3">
        <f>'1.2'!$L$32</f>
        <v>-0.22593309518499999</v>
      </c>
      <c r="F10" s="3">
        <f>'1.2'!$L$33</f>
        <v>-0.12731702659790001</v>
      </c>
    </row>
    <row r="11" spans="1:16" x14ac:dyDescent="0.2">
      <c r="C11" s="12" t="s">
        <v>123</v>
      </c>
      <c r="D11" s="3">
        <f>'1.3'!$L$31</f>
        <v>8.6126810684237498E-2</v>
      </c>
      <c r="E11" s="3">
        <f>'1.3'!$L$32</f>
        <v>0.112729797849275</v>
      </c>
      <c r="F11" s="3">
        <f>'1.3'!$L$33</f>
        <v>5.9523823519199999E-2</v>
      </c>
    </row>
    <row r="12" spans="1:16" x14ac:dyDescent="0.2">
      <c r="C12" s="12" t="s">
        <v>124</v>
      </c>
      <c r="D12" s="3">
        <f>'2.0'!$L$31</f>
        <v>0.12111161384616249</v>
      </c>
      <c r="E12" s="3">
        <f>'2.0'!$L$32</f>
        <v>0.14599636935267499</v>
      </c>
      <c r="F12" s="3">
        <f>'2.0'!$L$33</f>
        <v>9.6226858339650001E-2</v>
      </c>
    </row>
    <row r="13" spans="1:16" x14ac:dyDescent="0.2">
      <c r="C13" s="12" t="s">
        <v>125</v>
      </c>
      <c r="D13" s="3">
        <f>'2.1'!$L$31</f>
        <v>5.192534201433624E-2</v>
      </c>
      <c r="E13" s="3">
        <f>'2.1'!$L$32</f>
        <v>7.2018601043399993E-2</v>
      </c>
      <c r="F13" s="3">
        <f>'2.1'!$L$33</f>
        <v>3.18320829852725E-2</v>
      </c>
    </row>
    <row r="14" spans="1:16" x14ac:dyDescent="0.2">
      <c r="C14" s="12" t="s">
        <v>126</v>
      </c>
      <c r="D14" s="3">
        <f>'2.2'!$L$31</f>
        <v>0.13389031699231249</v>
      </c>
      <c r="E14" s="3">
        <f>'2.2'!$L$32</f>
        <v>0.16714812495217501</v>
      </c>
      <c r="F14" s="3">
        <f>'2.2'!$L$33</f>
        <v>0.10063250903245</v>
      </c>
    </row>
    <row r="15" spans="1:16" x14ac:dyDescent="0.2">
      <c r="C15" s="12" t="s">
        <v>127</v>
      </c>
      <c r="D15" s="3">
        <f>'2.3'!$L$31</f>
        <v>0.14014965195777501</v>
      </c>
      <c r="E15" s="3">
        <f>'2.3'!$L$32</f>
        <v>0.160467867938625</v>
      </c>
      <c r="F15" s="3">
        <f>'2.3'!$L$33</f>
        <v>0.119831435976925</v>
      </c>
    </row>
    <row r="16" spans="1:16" x14ac:dyDescent="0.2">
      <c r="C16" s="12" t="s">
        <v>128</v>
      </c>
      <c r="D16" s="3">
        <f>'3.0'!$L$31</f>
        <v>-4.6493958031762492E-3</v>
      </c>
      <c r="E16" s="3">
        <f>'3.0'!$L$32</f>
        <v>2.9748708590225E-3</v>
      </c>
      <c r="F16" s="3">
        <f>'3.0'!$L$33</f>
        <v>-1.2273662465375E-2</v>
      </c>
    </row>
    <row r="17" spans="3:6" x14ac:dyDescent="0.2">
      <c r="C17" s="12" t="s">
        <v>129</v>
      </c>
      <c r="D17" s="3">
        <f>'3.1'!$L$31</f>
        <v>-2.171890397192499E-3</v>
      </c>
      <c r="E17" s="3">
        <f>'3.1'!$L$32</f>
        <v>-1.0524067768905E-2</v>
      </c>
      <c r="F17" s="3">
        <f>'3.1'!$L$33</f>
        <v>6.1802869745200021E-3</v>
      </c>
    </row>
    <row r="18" spans="3:6" x14ac:dyDescent="0.2">
      <c r="C18" s="12" t="s">
        <v>130</v>
      </c>
      <c r="D18" s="3">
        <f>'3.2'!$L$31</f>
        <v>-8.6712693622374997E-4</v>
      </c>
      <c r="E18" s="3">
        <f>'3.2'!$L$32</f>
        <v>-1.1250723484472499E-2</v>
      </c>
      <c r="F18" s="3">
        <f>'3.2'!$L$33</f>
        <v>9.5164696120249997E-3</v>
      </c>
    </row>
    <row r="19" spans="3:6" x14ac:dyDescent="0.2">
      <c r="C19" s="12" t="s">
        <v>131</v>
      </c>
      <c r="D19" s="3">
        <f>'3.3'!$L$31</f>
        <v>6.3780177082637486E-4</v>
      </c>
      <c r="E19" s="3">
        <f>'3.3'!$L$32</f>
        <v>-1.2209686071972502E-3</v>
      </c>
      <c r="F19" s="3">
        <f>'3.3'!$L$33</f>
        <v>2.4965721488499999E-3</v>
      </c>
    </row>
    <row r="20" spans="3:6" x14ac:dyDescent="0.2">
      <c r="C20" s="12" t="s">
        <v>134</v>
      </c>
      <c r="D20" s="3">
        <f>'4.1'!$L$31</f>
        <v>-3.7727499839124937E-4</v>
      </c>
      <c r="E20" s="3">
        <f>'4.1'!$L$32</f>
        <v>3.0862263148925002E-3</v>
      </c>
      <c r="F20" s="3">
        <f>'4.1'!$L$33</f>
        <v>-3.8407763116749989E-3</v>
      </c>
    </row>
    <row r="21" spans="3:6" x14ac:dyDescent="0.2">
      <c r="C21" s="12" t="s">
        <v>132</v>
      </c>
      <c r="D21" s="3">
        <f>'4.2'!$L$31</f>
        <v>2.4205012299912498E-3</v>
      </c>
      <c r="E21" s="3">
        <f>'4.2'!$L$32</f>
        <v>3.5641855789825001E-3</v>
      </c>
      <c r="F21" s="3">
        <f>'4.2'!$L$33</f>
        <v>1.2768168809999996E-3</v>
      </c>
    </row>
    <row r="22" spans="3:6" x14ac:dyDescent="0.2">
      <c r="C22" s="12" t="s">
        <v>133</v>
      </c>
      <c r="D22" s="3">
        <f>'4.3'!$L$31</f>
        <v>-4.8126871946300009E-3</v>
      </c>
      <c r="E22" s="3">
        <f>'4.3'!$L$32</f>
        <v>-9.7253067457600002E-3</v>
      </c>
      <c r="F22" s="3">
        <f>'4.3'!$L$33</f>
        <v>9.9932356499999285E-5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B1" sqref="B1:P14"/>
    </sheetView>
  </sheetViews>
  <sheetFormatPr defaultRowHeight="12.75" x14ac:dyDescent="0.2"/>
  <cols>
    <col min="1" max="1" width="20.7109375" style="1" customWidth="1"/>
    <col min="2" max="16" width="10.7109375" style="1" customWidth="1"/>
  </cols>
  <sheetData>
    <row r="1" spans="1:16" x14ac:dyDescent="0.2">
      <c r="A1" s="1" t="s">
        <v>0</v>
      </c>
      <c r="B1" s="1" t="s">
        <v>15</v>
      </c>
      <c r="C1" s="1" t="s">
        <v>3</v>
      </c>
      <c r="D1" s="1" t="s">
        <v>1</v>
      </c>
      <c r="E1" s="1" t="s">
        <v>2</v>
      </c>
      <c r="F1" s="1" t="s">
        <v>11</v>
      </c>
      <c r="G1" s="1" t="s">
        <v>14</v>
      </c>
      <c r="H1" s="1" t="s">
        <v>12</v>
      </c>
      <c r="I1" s="1" t="s">
        <v>13</v>
      </c>
      <c r="J1" s="1" t="s">
        <v>10</v>
      </c>
      <c r="K1" s="1" t="s">
        <v>6</v>
      </c>
      <c r="L1" s="1" t="s">
        <v>4</v>
      </c>
      <c r="M1" s="1" t="s">
        <v>5</v>
      </c>
      <c r="N1" s="1" t="s">
        <v>9</v>
      </c>
      <c r="O1" s="1" t="s">
        <v>7</v>
      </c>
      <c r="P1" s="1" t="s">
        <v>8</v>
      </c>
    </row>
    <row r="2" spans="1:16" x14ac:dyDescent="0.2">
      <c r="A2" s="1" t="s">
        <v>41</v>
      </c>
      <c r="B2" s="1">
        <v>1633</v>
      </c>
      <c r="C2" s="1">
        <v>10985</v>
      </c>
      <c r="D2" s="1">
        <v>21562</v>
      </c>
      <c r="E2" s="1">
        <v>215</v>
      </c>
      <c r="F2" s="1">
        <v>0</v>
      </c>
      <c r="G2" s="1">
        <v>0</v>
      </c>
      <c r="H2" s="1">
        <v>0</v>
      </c>
      <c r="I2" s="1">
        <v>0</v>
      </c>
      <c r="J2" s="1">
        <v>117</v>
      </c>
      <c r="K2" s="1">
        <v>9</v>
      </c>
      <c r="L2" s="1">
        <v>5</v>
      </c>
      <c r="M2" s="1">
        <v>3</v>
      </c>
      <c r="N2" s="1">
        <v>1</v>
      </c>
      <c r="O2" s="1">
        <v>0</v>
      </c>
      <c r="P2" s="1">
        <v>0</v>
      </c>
    </row>
    <row r="3" spans="1:16" x14ac:dyDescent="0.2">
      <c r="A3" s="1" t="s">
        <v>40</v>
      </c>
      <c r="B3" s="1">
        <v>1768</v>
      </c>
      <c r="C3" s="1">
        <v>1989</v>
      </c>
      <c r="D3" s="1">
        <v>4015</v>
      </c>
      <c r="E3" s="1">
        <v>1322</v>
      </c>
      <c r="F3" s="1">
        <v>0</v>
      </c>
      <c r="G3" s="1">
        <v>0</v>
      </c>
      <c r="H3" s="1">
        <v>0</v>
      </c>
      <c r="I3" s="1">
        <v>0</v>
      </c>
      <c r="J3" s="1">
        <v>51</v>
      </c>
      <c r="K3" s="1">
        <v>22</v>
      </c>
      <c r="L3" s="1">
        <v>45</v>
      </c>
      <c r="M3" s="1">
        <v>4</v>
      </c>
      <c r="N3" s="1">
        <v>1</v>
      </c>
      <c r="O3" s="1">
        <v>2</v>
      </c>
      <c r="P3" s="1">
        <v>9</v>
      </c>
    </row>
    <row r="4" spans="1:16" x14ac:dyDescent="0.2">
      <c r="A4" s="1" t="s">
        <v>39</v>
      </c>
      <c r="B4" s="1">
        <v>2984</v>
      </c>
      <c r="C4" s="1">
        <v>4157</v>
      </c>
      <c r="D4" s="1">
        <v>5381</v>
      </c>
      <c r="E4" s="1">
        <v>4209</v>
      </c>
      <c r="F4" s="1">
        <v>0</v>
      </c>
      <c r="G4" s="1">
        <v>0</v>
      </c>
      <c r="H4" s="1">
        <v>0</v>
      </c>
      <c r="I4" s="1">
        <v>0</v>
      </c>
      <c r="J4" s="1">
        <v>121</v>
      </c>
      <c r="K4" s="1">
        <v>234</v>
      </c>
      <c r="L4" s="1">
        <v>340</v>
      </c>
      <c r="M4" s="1">
        <v>31</v>
      </c>
      <c r="N4" s="1">
        <v>9</v>
      </c>
      <c r="O4" s="1">
        <v>18</v>
      </c>
      <c r="P4" s="1">
        <v>45</v>
      </c>
    </row>
    <row r="5" spans="1:16" x14ac:dyDescent="0.2">
      <c r="A5" s="1" t="s">
        <v>38</v>
      </c>
      <c r="B5" s="1">
        <v>6497</v>
      </c>
      <c r="C5" s="1">
        <v>10203</v>
      </c>
      <c r="D5" s="1">
        <v>5596</v>
      </c>
      <c r="E5" s="1">
        <v>10357</v>
      </c>
      <c r="F5" s="1">
        <v>110</v>
      </c>
      <c r="G5" s="1">
        <v>19</v>
      </c>
      <c r="H5" s="1">
        <v>102</v>
      </c>
      <c r="I5" s="1">
        <v>15</v>
      </c>
      <c r="J5" s="1">
        <v>921</v>
      </c>
      <c r="K5" s="1">
        <v>1725</v>
      </c>
      <c r="L5" s="1">
        <v>2771</v>
      </c>
      <c r="M5" s="1">
        <v>266</v>
      </c>
      <c r="N5" s="1">
        <v>217</v>
      </c>
      <c r="O5" s="1">
        <v>281</v>
      </c>
      <c r="P5" s="1">
        <v>115</v>
      </c>
    </row>
    <row r="6" spans="1:16" x14ac:dyDescent="0.2">
      <c r="A6" s="1" t="s">
        <v>37</v>
      </c>
      <c r="B6" s="1">
        <v>8628</v>
      </c>
      <c r="C6" s="1">
        <v>22195</v>
      </c>
      <c r="D6" s="1">
        <v>35940</v>
      </c>
      <c r="E6" s="1">
        <v>18507</v>
      </c>
      <c r="F6" s="1">
        <v>543</v>
      </c>
      <c r="G6" s="1">
        <v>283</v>
      </c>
      <c r="H6" s="1">
        <v>377</v>
      </c>
      <c r="I6" s="1">
        <v>524</v>
      </c>
      <c r="J6" s="1">
        <v>5239</v>
      </c>
      <c r="K6" s="1">
        <v>4573</v>
      </c>
      <c r="L6" s="1">
        <v>6876</v>
      </c>
      <c r="M6" s="1">
        <v>1599</v>
      </c>
      <c r="N6" s="1">
        <v>1661</v>
      </c>
      <c r="O6" s="1">
        <v>1621</v>
      </c>
      <c r="P6" s="1">
        <v>373</v>
      </c>
    </row>
    <row r="7" spans="1:16" x14ac:dyDescent="0.2">
      <c r="A7" s="1" t="s">
        <v>36</v>
      </c>
      <c r="B7" s="1">
        <v>4096</v>
      </c>
      <c r="C7" s="1">
        <v>23223</v>
      </c>
      <c r="D7" s="1">
        <v>78445</v>
      </c>
      <c r="E7" s="1">
        <v>20921</v>
      </c>
      <c r="F7" s="1">
        <v>2493</v>
      </c>
      <c r="G7" s="1">
        <v>4508</v>
      </c>
      <c r="H7" s="1">
        <v>2675</v>
      </c>
      <c r="I7" s="1">
        <v>5149</v>
      </c>
      <c r="J7" s="1">
        <v>13750</v>
      </c>
      <c r="K7" s="1">
        <v>10459</v>
      </c>
      <c r="L7" s="1">
        <v>11321</v>
      </c>
      <c r="M7" s="1">
        <v>10141</v>
      </c>
      <c r="N7" s="1">
        <v>7919</v>
      </c>
      <c r="O7" s="1">
        <v>6596</v>
      </c>
      <c r="P7" s="1">
        <v>3172</v>
      </c>
    </row>
    <row r="8" spans="1:16" x14ac:dyDescent="0.2">
      <c r="A8" s="1" t="s">
        <v>35</v>
      </c>
      <c r="B8" s="1">
        <v>2763</v>
      </c>
      <c r="C8" s="1">
        <v>12837</v>
      </c>
      <c r="D8" s="1">
        <v>36602</v>
      </c>
      <c r="E8" s="1">
        <v>15689</v>
      </c>
      <c r="F8" s="1">
        <v>9868</v>
      </c>
      <c r="G8" s="1">
        <v>12719</v>
      </c>
      <c r="H8" s="1">
        <v>10058</v>
      </c>
      <c r="I8" s="1">
        <v>9053</v>
      </c>
      <c r="J8" s="1">
        <v>30795</v>
      </c>
      <c r="K8" s="1">
        <v>18349</v>
      </c>
      <c r="L8" s="1">
        <v>19315</v>
      </c>
      <c r="M8" s="1">
        <v>29468</v>
      </c>
      <c r="N8" s="1">
        <v>18082</v>
      </c>
      <c r="O8" s="1">
        <v>21503</v>
      </c>
      <c r="P8" s="1">
        <v>21295</v>
      </c>
    </row>
    <row r="9" spans="1:16" x14ac:dyDescent="0.2">
      <c r="A9" s="1" t="s">
        <v>34</v>
      </c>
      <c r="B9" s="1">
        <v>2835</v>
      </c>
      <c r="C9" s="1">
        <v>7842</v>
      </c>
      <c r="D9" s="1">
        <v>17545</v>
      </c>
      <c r="E9" s="1">
        <v>9257</v>
      </c>
      <c r="F9" s="1">
        <v>3291</v>
      </c>
      <c r="G9" s="1">
        <v>2481</v>
      </c>
      <c r="H9" s="1">
        <v>3315</v>
      </c>
      <c r="I9" s="1">
        <v>3122</v>
      </c>
      <c r="J9" s="1">
        <v>11422</v>
      </c>
      <c r="K9" s="1">
        <v>5594</v>
      </c>
      <c r="L9" s="1">
        <v>7294</v>
      </c>
      <c r="M9" s="1">
        <v>8092</v>
      </c>
      <c r="N9" s="1">
        <v>2430</v>
      </c>
      <c r="O9" s="1">
        <v>3417</v>
      </c>
      <c r="P9" s="1">
        <v>2200</v>
      </c>
    </row>
    <row r="10" spans="1:16" x14ac:dyDescent="0.2">
      <c r="A10" s="1" t="s">
        <v>33</v>
      </c>
      <c r="B10" s="1">
        <v>6582</v>
      </c>
      <c r="C10" s="1">
        <v>11531</v>
      </c>
      <c r="D10" s="1">
        <v>15328</v>
      </c>
      <c r="E10" s="1">
        <v>15486</v>
      </c>
      <c r="F10" s="1">
        <v>2353</v>
      </c>
      <c r="G10" s="1">
        <v>1353</v>
      </c>
      <c r="H10" s="1">
        <v>1896</v>
      </c>
      <c r="I10" s="1">
        <v>2868</v>
      </c>
      <c r="J10" s="1">
        <v>5568</v>
      </c>
      <c r="K10" s="1">
        <v>2198</v>
      </c>
      <c r="L10" s="1">
        <v>2769</v>
      </c>
      <c r="M10" s="1">
        <v>3813</v>
      </c>
      <c r="N10" s="1">
        <v>843</v>
      </c>
      <c r="O10" s="1">
        <v>1153</v>
      </c>
      <c r="P10" s="1">
        <v>489</v>
      </c>
    </row>
    <row r="11" spans="1:16" x14ac:dyDescent="0.2">
      <c r="A11" s="1" t="s">
        <v>32</v>
      </c>
      <c r="B11" s="1">
        <v>8279</v>
      </c>
      <c r="C11" s="1">
        <v>12579</v>
      </c>
      <c r="D11" s="1">
        <v>5359</v>
      </c>
      <c r="E11" s="1">
        <v>14582</v>
      </c>
      <c r="F11" s="1">
        <v>2985</v>
      </c>
      <c r="G11" s="1">
        <v>1566</v>
      </c>
      <c r="H11" s="1">
        <v>2676</v>
      </c>
      <c r="I11" s="1">
        <v>2308</v>
      </c>
      <c r="J11" s="1">
        <v>719</v>
      </c>
      <c r="K11" s="1">
        <v>240</v>
      </c>
      <c r="L11" s="1">
        <v>198</v>
      </c>
      <c r="M11" s="1">
        <v>431</v>
      </c>
      <c r="N11" s="1">
        <v>86</v>
      </c>
      <c r="O11" s="1">
        <v>182</v>
      </c>
      <c r="P11" s="1">
        <v>101</v>
      </c>
    </row>
    <row r="12" spans="1:16" x14ac:dyDescent="0.2">
      <c r="A12" s="1" t="s">
        <v>31</v>
      </c>
      <c r="B12" s="1">
        <v>7081</v>
      </c>
      <c r="C12" s="1">
        <v>7453</v>
      </c>
      <c r="D12" s="1">
        <v>573</v>
      </c>
      <c r="E12" s="1">
        <v>6831</v>
      </c>
      <c r="F12" s="1">
        <v>1052</v>
      </c>
      <c r="G12" s="1">
        <v>398</v>
      </c>
      <c r="H12" s="1">
        <v>1341</v>
      </c>
      <c r="I12" s="1">
        <v>1407</v>
      </c>
      <c r="J12" s="1">
        <v>75</v>
      </c>
      <c r="K12" s="1">
        <v>20</v>
      </c>
      <c r="L12" s="1">
        <v>9</v>
      </c>
      <c r="M12" s="1">
        <v>33</v>
      </c>
      <c r="N12" s="1">
        <v>6</v>
      </c>
      <c r="O12" s="1">
        <v>16</v>
      </c>
      <c r="P12" s="1">
        <v>22</v>
      </c>
    </row>
    <row r="13" spans="1:16" x14ac:dyDescent="0.2">
      <c r="A13" s="1" t="s">
        <v>30</v>
      </c>
      <c r="B13" s="1">
        <v>5887</v>
      </c>
      <c r="C13" s="1">
        <v>3291</v>
      </c>
      <c r="D13" s="1">
        <v>62</v>
      </c>
      <c r="E13" s="1">
        <v>4246</v>
      </c>
      <c r="F13" s="1">
        <v>50</v>
      </c>
      <c r="G13" s="1">
        <v>14</v>
      </c>
      <c r="H13" s="1">
        <v>34</v>
      </c>
      <c r="I13" s="1">
        <v>105</v>
      </c>
      <c r="J13" s="1">
        <v>26</v>
      </c>
      <c r="K13" s="1">
        <v>1</v>
      </c>
      <c r="L13" s="1">
        <v>1</v>
      </c>
      <c r="M13" s="1">
        <v>28</v>
      </c>
      <c r="N13" s="1">
        <v>2</v>
      </c>
      <c r="O13" s="1">
        <v>4</v>
      </c>
      <c r="P13" s="1">
        <v>4</v>
      </c>
    </row>
    <row r="14" spans="1:16" x14ac:dyDescent="0.2">
      <c r="A14" s="1" t="s">
        <v>29</v>
      </c>
      <c r="B14" s="1">
        <v>2046</v>
      </c>
      <c r="C14" s="1">
        <v>1306</v>
      </c>
      <c r="D14" s="1">
        <v>0</v>
      </c>
      <c r="E14" s="1">
        <v>2591</v>
      </c>
      <c r="F14" s="1">
        <v>17</v>
      </c>
      <c r="G14" s="1">
        <v>0</v>
      </c>
      <c r="H14" s="1">
        <v>0</v>
      </c>
      <c r="I14" s="1">
        <v>0</v>
      </c>
      <c r="J14" s="1">
        <v>94</v>
      </c>
      <c r="K14" s="1">
        <v>1</v>
      </c>
      <c r="L14" s="1">
        <v>0</v>
      </c>
      <c r="M14" s="1">
        <v>11</v>
      </c>
      <c r="N14" s="1">
        <v>0</v>
      </c>
      <c r="O14" s="1">
        <v>0</v>
      </c>
      <c r="P14" s="1">
        <v>0</v>
      </c>
    </row>
  </sheetData>
  <sortState columnSort="1" ref="B1:P14">
    <sortCondition ref="B1:P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B1" sqref="B1:P14"/>
    </sheetView>
  </sheetViews>
  <sheetFormatPr defaultRowHeight="12.75" x14ac:dyDescent="0.2"/>
  <cols>
    <col min="1" max="1" width="20.7109375" style="1" customWidth="1"/>
    <col min="2" max="16" width="10.7109375" style="1" customWidth="1"/>
  </cols>
  <sheetData>
    <row r="1" spans="1:16" x14ac:dyDescent="0.2">
      <c r="A1" s="1" t="s">
        <v>0</v>
      </c>
      <c r="B1" s="1" t="s">
        <v>15</v>
      </c>
      <c r="C1" s="1" t="s">
        <v>3</v>
      </c>
      <c r="D1" s="1" t="s">
        <v>1</v>
      </c>
      <c r="E1" s="1" t="s">
        <v>2</v>
      </c>
      <c r="F1" s="1" t="s">
        <v>11</v>
      </c>
      <c r="G1" s="1" t="s">
        <v>14</v>
      </c>
      <c r="H1" s="1" t="s">
        <v>12</v>
      </c>
      <c r="I1" s="1" t="s">
        <v>13</v>
      </c>
      <c r="J1" s="1" t="s">
        <v>10</v>
      </c>
      <c r="K1" s="1" t="s">
        <v>6</v>
      </c>
      <c r="L1" s="1" t="s">
        <v>4</v>
      </c>
      <c r="M1" s="1" t="s">
        <v>5</v>
      </c>
      <c r="N1" s="1" t="s">
        <v>9</v>
      </c>
      <c r="O1" s="1" t="s">
        <v>7</v>
      </c>
      <c r="P1" s="1" t="s">
        <v>8</v>
      </c>
    </row>
    <row r="2" spans="1:16" x14ac:dyDescent="0.2">
      <c r="A2" s="1" t="s">
        <v>41</v>
      </c>
      <c r="B2" s="1">
        <v>2603</v>
      </c>
      <c r="C2" s="1">
        <v>6023</v>
      </c>
      <c r="D2" s="1">
        <v>20673</v>
      </c>
      <c r="E2" s="1">
        <v>841</v>
      </c>
      <c r="F2" s="1">
        <v>8</v>
      </c>
      <c r="G2" s="1">
        <v>0</v>
      </c>
      <c r="H2" s="1">
        <v>0</v>
      </c>
      <c r="I2" s="1">
        <v>0</v>
      </c>
      <c r="J2" s="1">
        <v>16</v>
      </c>
      <c r="K2" s="1">
        <v>0</v>
      </c>
      <c r="L2" s="1">
        <v>0</v>
      </c>
      <c r="M2" s="1">
        <v>22</v>
      </c>
      <c r="N2" s="1">
        <v>0</v>
      </c>
      <c r="O2" s="1">
        <v>3</v>
      </c>
      <c r="P2" s="1">
        <v>8</v>
      </c>
    </row>
    <row r="3" spans="1:16" x14ac:dyDescent="0.2">
      <c r="A3" s="1" t="s">
        <v>40</v>
      </c>
      <c r="B3" s="1">
        <v>1559</v>
      </c>
      <c r="C3" s="1">
        <v>1344</v>
      </c>
      <c r="D3" s="1">
        <v>4970</v>
      </c>
      <c r="E3" s="1">
        <v>2812</v>
      </c>
      <c r="F3" s="1">
        <v>16</v>
      </c>
      <c r="G3" s="1">
        <v>0</v>
      </c>
      <c r="H3" s="1">
        <v>0</v>
      </c>
      <c r="I3" s="1">
        <v>0</v>
      </c>
      <c r="J3" s="1">
        <v>26</v>
      </c>
      <c r="K3" s="1">
        <v>5</v>
      </c>
      <c r="L3" s="1">
        <v>1</v>
      </c>
      <c r="M3" s="1">
        <v>38</v>
      </c>
      <c r="N3" s="1">
        <v>2</v>
      </c>
      <c r="O3" s="1">
        <v>11</v>
      </c>
      <c r="P3" s="1">
        <v>152</v>
      </c>
    </row>
    <row r="4" spans="1:16" x14ac:dyDescent="0.2">
      <c r="A4" s="1" t="s">
        <v>39</v>
      </c>
      <c r="B4" s="1">
        <v>2212</v>
      </c>
      <c r="C4" s="1">
        <v>1579</v>
      </c>
      <c r="D4" s="1">
        <v>4176</v>
      </c>
      <c r="E4" s="1">
        <v>4125</v>
      </c>
      <c r="F4" s="1">
        <v>22</v>
      </c>
      <c r="G4" s="1">
        <v>2</v>
      </c>
      <c r="H4" s="1">
        <v>0</v>
      </c>
      <c r="I4" s="1">
        <v>0</v>
      </c>
      <c r="J4" s="1">
        <v>156</v>
      </c>
      <c r="K4" s="1">
        <v>11</v>
      </c>
      <c r="L4" s="1">
        <v>33</v>
      </c>
      <c r="M4" s="1">
        <v>117</v>
      </c>
      <c r="N4" s="1">
        <v>8</v>
      </c>
      <c r="O4" s="1">
        <v>36</v>
      </c>
      <c r="P4" s="1">
        <v>1254</v>
      </c>
    </row>
    <row r="5" spans="1:16" x14ac:dyDescent="0.2">
      <c r="A5" s="1" t="s">
        <v>38</v>
      </c>
      <c r="B5" s="1">
        <v>3355</v>
      </c>
      <c r="C5" s="1">
        <v>5089</v>
      </c>
      <c r="D5" s="1">
        <v>4298</v>
      </c>
      <c r="E5" s="1">
        <v>6037</v>
      </c>
      <c r="F5" s="1">
        <v>130</v>
      </c>
      <c r="G5" s="1">
        <v>9</v>
      </c>
      <c r="H5" s="1">
        <v>29</v>
      </c>
      <c r="I5" s="1">
        <v>4</v>
      </c>
      <c r="J5" s="1">
        <v>1328</v>
      </c>
      <c r="K5" s="1">
        <v>310</v>
      </c>
      <c r="L5" s="1">
        <v>273</v>
      </c>
      <c r="M5" s="1">
        <v>746</v>
      </c>
      <c r="N5" s="1">
        <v>186</v>
      </c>
      <c r="O5" s="1">
        <v>354</v>
      </c>
      <c r="P5" s="1">
        <v>1148</v>
      </c>
    </row>
    <row r="6" spans="1:16" x14ac:dyDescent="0.2">
      <c r="A6" s="1" t="s">
        <v>37</v>
      </c>
      <c r="B6" s="1">
        <v>5993</v>
      </c>
      <c r="C6" s="1">
        <v>13536</v>
      </c>
      <c r="D6" s="1">
        <v>33219</v>
      </c>
      <c r="E6" s="1">
        <v>7326</v>
      </c>
      <c r="F6" s="1">
        <v>350</v>
      </c>
      <c r="G6" s="1">
        <v>227</v>
      </c>
      <c r="H6" s="1">
        <v>192</v>
      </c>
      <c r="I6" s="1">
        <v>132</v>
      </c>
      <c r="J6" s="1">
        <v>6916</v>
      </c>
      <c r="K6" s="1">
        <v>2791</v>
      </c>
      <c r="L6" s="1">
        <v>3027</v>
      </c>
      <c r="M6" s="1">
        <v>3954</v>
      </c>
      <c r="N6" s="1">
        <v>1433</v>
      </c>
      <c r="O6" s="1">
        <v>1617</v>
      </c>
      <c r="P6" s="1">
        <v>1069</v>
      </c>
    </row>
    <row r="7" spans="1:16" x14ac:dyDescent="0.2">
      <c r="A7" s="1" t="s">
        <v>36</v>
      </c>
      <c r="B7" s="1">
        <v>4149</v>
      </c>
      <c r="C7" s="1">
        <v>15875</v>
      </c>
      <c r="D7" s="1">
        <v>46193</v>
      </c>
      <c r="E7" s="1">
        <v>8363</v>
      </c>
      <c r="F7" s="1">
        <v>1618</v>
      </c>
      <c r="G7" s="1">
        <v>1581</v>
      </c>
      <c r="H7" s="1">
        <v>550</v>
      </c>
      <c r="I7" s="1">
        <v>1148</v>
      </c>
      <c r="J7" s="1">
        <v>13169</v>
      </c>
      <c r="K7" s="1">
        <v>8218</v>
      </c>
      <c r="L7" s="1">
        <v>9414</v>
      </c>
      <c r="M7" s="1">
        <v>7841</v>
      </c>
      <c r="N7" s="1">
        <v>3378</v>
      </c>
      <c r="O7" s="1">
        <v>4123</v>
      </c>
      <c r="P7" s="1">
        <v>2637</v>
      </c>
    </row>
    <row r="8" spans="1:16" x14ac:dyDescent="0.2">
      <c r="A8" s="1" t="s">
        <v>35</v>
      </c>
      <c r="B8" s="1">
        <v>3026</v>
      </c>
      <c r="C8" s="1">
        <v>20539</v>
      </c>
      <c r="D8" s="1">
        <v>53066</v>
      </c>
      <c r="E8" s="1">
        <v>20474</v>
      </c>
      <c r="F8" s="1">
        <v>9360</v>
      </c>
      <c r="G8" s="1">
        <v>13248</v>
      </c>
      <c r="H8" s="1">
        <v>7088</v>
      </c>
      <c r="I8" s="1">
        <v>10265</v>
      </c>
      <c r="J8" s="1">
        <v>30539</v>
      </c>
      <c r="K8" s="1">
        <v>22751</v>
      </c>
      <c r="L8" s="1">
        <v>28864</v>
      </c>
      <c r="M8" s="1">
        <v>29708</v>
      </c>
      <c r="N8" s="1">
        <v>19393</v>
      </c>
      <c r="O8" s="1">
        <v>21795</v>
      </c>
      <c r="P8" s="1">
        <v>17463</v>
      </c>
    </row>
    <row r="9" spans="1:16" x14ac:dyDescent="0.2">
      <c r="A9" s="1" t="s">
        <v>34</v>
      </c>
      <c r="B9" s="1">
        <v>2828</v>
      </c>
      <c r="C9" s="1">
        <v>10899</v>
      </c>
      <c r="D9" s="1">
        <v>22623</v>
      </c>
      <c r="E9" s="1">
        <v>24091</v>
      </c>
      <c r="F9" s="1">
        <v>3561</v>
      </c>
      <c r="G9" s="1">
        <v>3708</v>
      </c>
      <c r="H9" s="1">
        <v>5169</v>
      </c>
      <c r="I9" s="1">
        <v>5361</v>
      </c>
      <c r="J9" s="1">
        <v>11629</v>
      </c>
      <c r="K9" s="1">
        <v>7359</v>
      </c>
      <c r="L9" s="1">
        <v>7844</v>
      </c>
      <c r="M9" s="1">
        <v>10118</v>
      </c>
      <c r="N9" s="1">
        <v>5856</v>
      </c>
      <c r="O9" s="1">
        <v>5712</v>
      </c>
      <c r="P9" s="1">
        <v>3704</v>
      </c>
    </row>
    <row r="10" spans="1:16" x14ac:dyDescent="0.2">
      <c r="A10" s="1" t="s">
        <v>33</v>
      </c>
      <c r="B10" s="1">
        <v>9702</v>
      </c>
      <c r="C10" s="1">
        <v>24095</v>
      </c>
      <c r="D10" s="1">
        <v>17159</v>
      </c>
      <c r="E10" s="1">
        <v>14490</v>
      </c>
      <c r="F10" s="1">
        <v>1776</v>
      </c>
      <c r="G10" s="1">
        <v>1873</v>
      </c>
      <c r="H10" s="1">
        <v>3575</v>
      </c>
      <c r="I10" s="1">
        <v>2354</v>
      </c>
      <c r="J10" s="1">
        <v>4457</v>
      </c>
      <c r="K10" s="1">
        <v>1811</v>
      </c>
      <c r="L10" s="1">
        <v>1379</v>
      </c>
      <c r="M10" s="1">
        <v>1256</v>
      </c>
      <c r="N10" s="1">
        <v>909</v>
      </c>
      <c r="O10" s="1">
        <v>1034</v>
      </c>
      <c r="P10" s="1">
        <v>334</v>
      </c>
    </row>
    <row r="11" spans="1:16" x14ac:dyDescent="0.2">
      <c r="A11" s="1" t="s">
        <v>32</v>
      </c>
      <c r="B11" s="1">
        <v>18883</v>
      </c>
      <c r="C11" s="1">
        <v>16161</v>
      </c>
      <c r="D11" s="1">
        <v>4550</v>
      </c>
      <c r="E11" s="1">
        <v>14603</v>
      </c>
      <c r="F11" s="1">
        <v>2382</v>
      </c>
      <c r="G11" s="1">
        <v>1271</v>
      </c>
      <c r="H11" s="1">
        <v>1629</v>
      </c>
      <c r="I11" s="1">
        <v>1834</v>
      </c>
      <c r="J11" s="1">
        <v>540</v>
      </c>
      <c r="K11" s="1">
        <v>154</v>
      </c>
      <c r="L11" s="1">
        <v>98</v>
      </c>
      <c r="M11" s="1">
        <v>110</v>
      </c>
      <c r="N11" s="1">
        <v>83</v>
      </c>
      <c r="O11" s="1">
        <v>101</v>
      </c>
      <c r="P11" s="1">
        <v>54</v>
      </c>
    </row>
    <row r="12" spans="1:16" x14ac:dyDescent="0.2">
      <c r="A12" s="1" t="s">
        <v>31</v>
      </c>
      <c r="B12" s="1">
        <v>13792</v>
      </c>
      <c r="C12" s="1">
        <v>5588</v>
      </c>
      <c r="D12" s="1">
        <v>543</v>
      </c>
      <c r="E12" s="1">
        <v>8403</v>
      </c>
      <c r="F12" s="1">
        <v>2438</v>
      </c>
      <c r="G12" s="1">
        <v>1037</v>
      </c>
      <c r="H12" s="1">
        <v>2214</v>
      </c>
      <c r="I12" s="1">
        <v>1762</v>
      </c>
      <c r="J12" s="1">
        <v>66</v>
      </c>
      <c r="K12" s="1">
        <v>12</v>
      </c>
      <c r="L12" s="1">
        <v>9</v>
      </c>
      <c r="M12" s="1">
        <v>10</v>
      </c>
      <c r="N12" s="1">
        <v>9</v>
      </c>
      <c r="O12" s="1">
        <v>7</v>
      </c>
      <c r="P12" s="1">
        <v>2</v>
      </c>
    </row>
    <row r="13" spans="1:16" x14ac:dyDescent="0.2">
      <c r="A13" s="1" t="s">
        <v>30</v>
      </c>
      <c r="B13" s="1">
        <v>9130</v>
      </c>
      <c r="C13" s="1">
        <v>996</v>
      </c>
      <c r="D13" s="1">
        <v>3</v>
      </c>
      <c r="E13" s="1">
        <v>3664</v>
      </c>
      <c r="F13" s="1">
        <v>808</v>
      </c>
      <c r="G13" s="1">
        <v>361</v>
      </c>
      <c r="H13" s="1">
        <v>1811</v>
      </c>
      <c r="I13" s="1">
        <v>1218</v>
      </c>
      <c r="J13" s="1">
        <v>24</v>
      </c>
      <c r="K13" s="1">
        <v>2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</row>
    <row r="14" spans="1:16" x14ac:dyDescent="0.2">
      <c r="A14" s="1" t="s">
        <v>29</v>
      </c>
      <c r="B14" s="1">
        <v>3712</v>
      </c>
      <c r="C14" s="1">
        <v>274</v>
      </c>
      <c r="D14" s="1">
        <v>0</v>
      </c>
      <c r="E14" s="1">
        <v>4481</v>
      </c>
      <c r="F14" s="1">
        <v>293</v>
      </c>
      <c r="G14" s="1">
        <v>24</v>
      </c>
      <c r="H14" s="1">
        <v>217</v>
      </c>
      <c r="I14" s="1">
        <v>473</v>
      </c>
      <c r="J14" s="1">
        <v>32</v>
      </c>
      <c r="K14" s="1">
        <v>1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</row>
  </sheetData>
  <sortState columnSort="1" ref="B1:P14">
    <sortCondition ref="B1:P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B1" sqref="B1:P14"/>
    </sheetView>
  </sheetViews>
  <sheetFormatPr defaultRowHeight="12.75" x14ac:dyDescent="0.2"/>
  <cols>
    <col min="1" max="1" width="20.7109375" style="1" customWidth="1"/>
    <col min="2" max="16" width="10.7109375" style="1" customWidth="1"/>
  </cols>
  <sheetData>
    <row r="1" spans="1:16" x14ac:dyDescent="0.2">
      <c r="A1" s="1" t="s">
        <v>0</v>
      </c>
      <c r="B1" s="1" t="s">
        <v>15</v>
      </c>
      <c r="C1" s="1" t="s">
        <v>3</v>
      </c>
      <c r="D1" s="1" t="s">
        <v>1</v>
      </c>
      <c r="E1" s="1" t="s">
        <v>2</v>
      </c>
      <c r="F1" s="1" t="s">
        <v>11</v>
      </c>
      <c r="G1" s="1" t="s">
        <v>14</v>
      </c>
      <c r="H1" s="1" t="s">
        <v>12</v>
      </c>
      <c r="I1" s="1" t="s">
        <v>13</v>
      </c>
      <c r="J1" s="1" t="s">
        <v>10</v>
      </c>
      <c r="K1" s="1" t="s">
        <v>6</v>
      </c>
      <c r="L1" s="1" t="s">
        <v>4</v>
      </c>
      <c r="M1" s="1" t="s">
        <v>5</v>
      </c>
      <c r="N1" s="1" t="s">
        <v>9</v>
      </c>
      <c r="O1" s="1" t="s">
        <v>7</v>
      </c>
      <c r="P1" s="1" t="s">
        <v>8</v>
      </c>
    </row>
    <row r="2" spans="1:16" x14ac:dyDescent="0.2">
      <c r="A2" s="1" t="s">
        <v>41</v>
      </c>
      <c r="B2" s="1">
        <v>1942</v>
      </c>
      <c r="C2" s="1">
        <v>7071</v>
      </c>
      <c r="D2" s="1">
        <v>18483</v>
      </c>
      <c r="E2" s="1">
        <v>216</v>
      </c>
      <c r="F2" s="1">
        <v>0</v>
      </c>
      <c r="G2" s="1">
        <v>0</v>
      </c>
      <c r="H2" s="1">
        <v>0</v>
      </c>
      <c r="I2" s="1">
        <v>0</v>
      </c>
      <c r="J2" s="1">
        <v>153</v>
      </c>
      <c r="K2" s="1">
        <v>26</v>
      </c>
      <c r="L2" s="1">
        <v>0</v>
      </c>
      <c r="M2" s="1">
        <v>2</v>
      </c>
      <c r="N2" s="1">
        <v>2</v>
      </c>
      <c r="O2" s="1">
        <v>3</v>
      </c>
      <c r="P2" s="1">
        <v>0</v>
      </c>
    </row>
    <row r="3" spans="1:16" x14ac:dyDescent="0.2">
      <c r="A3" s="1" t="s">
        <v>40</v>
      </c>
      <c r="B3" s="1">
        <v>3476</v>
      </c>
      <c r="C3" s="1">
        <v>8005</v>
      </c>
      <c r="D3" s="1">
        <v>4237</v>
      </c>
      <c r="E3" s="1">
        <v>561</v>
      </c>
      <c r="F3" s="1">
        <v>0</v>
      </c>
      <c r="G3" s="1">
        <v>0</v>
      </c>
      <c r="H3" s="1">
        <v>0</v>
      </c>
      <c r="I3" s="1">
        <v>0</v>
      </c>
      <c r="J3" s="1">
        <v>27</v>
      </c>
      <c r="K3" s="1">
        <v>11</v>
      </c>
      <c r="L3" s="1">
        <v>1</v>
      </c>
      <c r="M3" s="1">
        <v>4</v>
      </c>
      <c r="N3" s="1">
        <v>1</v>
      </c>
      <c r="O3" s="1">
        <v>6</v>
      </c>
      <c r="P3" s="1">
        <v>6</v>
      </c>
    </row>
    <row r="4" spans="1:16" x14ac:dyDescent="0.2">
      <c r="A4" s="1" t="s">
        <v>39</v>
      </c>
      <c r="B4" s="1">
        <v>6699</v>
      </c>
      <c r="C4" s="1">
        <v>6514</v>
      </c>
      <c r="D4" s="1">
        <v>3418</v>
      </c>
      <c r="E4" s="1">
        <v>2362</v>
      </c>
      <c r="F4" s="1">
        <v>0</v>
      </c>
      <c r="G4" s="1">
        <v>0</v>
      </c>
      <c r="H4" s="1">
        <v>0</v>
      </c>
      <c r="I4" s="1">
        <v>2</v>
      </c>
      <c r="J4" s="1">
        <v>53</v>
      </c>
      <c r="K4" s="1">
        <v>28</v>
      </c>
      <c r="L4" s="1">
        <v>4</v>
      </c>
      <c r="M4" s="1">
        <v>48</v>
      </c>
      <c r="N4" s="1">
        <v>2</v>
      </c>
      <c r="O4" s="1">
        <v>13</v>
      </c>
      <c r="P4" s="1">
        <v>35</v>
      </c>
    </row>
    <row r="5" spans="1:16" x14ac:dyDescent="0.2">
      <c r="A5" s="1" t="s">
        <v>38</v>
      </c>
      <c r="B5" s="1">
        <v>10974</v>
      </c>
      <c r="C5" s="1">
        <v>7449</v>
      </c>
      <c r="D5" s="1">
        <v>3608</v>
      </c>
      <c r="E5" s="1">
        <v>6817</v>
      </c>
      <c r="F5" s="1">
        <v>40</v>
      </c>
      <c r="G5" s="1">
        <v>7</v>
      </c>
      <c r="H5" s="1">
        <v>0</v>
      </c>
      <c r="I5" s="1">
        <v>11</v>
      </c>
      <c r="J5" s="1">
        <v>500</v>
      </c>
      <c r="K5" s="1">
        <v>247</v>
      </c>
      <c r="L5" s="1">
        <v>119</v>
      </c>
      <c r="M5" s="1">
        <v>233</v>
      </c>
      <c r="N5" s="1">
        <v>68</v>
      </c>
      <c r="O5" s="1">
        <v>126</v>
      </c>
      <c r="P5" s="1">
        <v>132</v>
      </c>
    </row>
    <row r="6" spans="1:16" x14ac:dyDescent="0.2">
      <c r="A6" s="1" t="s">
        <v>37</v>
      </c>
      <c r="B6" s="1">
        <v>12856</v>
      </c>
      <c r="C6" s="1">
        <v>13016</v>
      </c>
      <c r="D6" s="1">
        <v>25309</v>
      </c>
      <c r="E6" s="1">
        <v>10275</v>
      </c>
      <c r="F6" s="1">
        <v>196</v>
      </c>
      <c r="G6" s="1">
        <v>79</v>
      </c>
      <c r="H6" s="1">
        <v>107</v>
      </c>
      <c r="I6" s="1">
        <v>50</v>
      </c>
      <c r="J6" s="1">
        <v>4149</v>
      </c>
      <c r="K6" s="1">
        <v>2451</v>
      </c>
      <c r="L6" s="1">
        <v>1723</v>
      </c>
      <c r="M6" s="1">
        <v>1821</v>
      </c>
      <c r="N6" s="1">
        <v>772</v>
      </c>
      <c r="O6" s="1">
        <v>1144</v>
      </c>
      <c r="P6" s="1">
        <v>1702</v>
      </c>
    </row>
    <row r="7" spans="1:16" x14ac:dyDescent="0.2">
      <c r="A7" s="1" t="s">
        <v>36</v>
      </c>
      <c r="B7" s="1">
        <v>8146</v>
      </c>
      <c r="C7" s="1">
        <v>18728</v>
      </c>
      <c r="D7" s="1">
        <v>54361</v>
      </c>
      <c r="E7" s="1">
        <v>18725</v>
      </c>
      <c r="F7" s="1">
        <v>584</v>
      </c>
      <c r="G7" s="1">
        <v>691</v>
      </c>
      <c r="H7" s="1">
        <v>350</v>
      </c>
      <c r="I7" s="1">
        <v>449</v>
      </c>
      <c r="J7" s="1">
        <v>11515</v>
      </c>
      <c r="K7" s="1">
        <v>10543</v>
      </c>
      <c r="L7" s="1">
        <v>11701</v>
      </c>
      <c r="M7" s="1">
        <v>10670</v>
      </c>
      <c r="N7" s="1">
        <v>2741</v>
      </c>
      <c r="O7" s="1">
        <v>3746</v>
      </c>
      <c r="P7" s="1">
        <v>3370</v>
      </c>
    </row>
    <row r="8" spans="1:16" x14ac:dyDescent="0.2">
      <c r="A8" s="1" t="s">
        <v>35</v>
      </c>
      <c r="B8" s="1">
        <v>6301</v>
      </c>
      <c r="C8" s="1">
        <v>23112</v>
      </c>
      <c r="D8" s="1">
        <v>49870</v>
      </c>
      <c r="E8" s="1">
        <v>19821</v>
      </c>
      <c r="F8" s="1">
        <v>5104</v>
      </c>
      <c r="G8" s="1">
        <v>12648</v>
      </c>
      <c r="H8" s="1">
        <v>4191</v>
      </c>
      <c r="I8" s="1">
        <v>6368</v>
      </c>
      <c r="J8" s="1">
        <v>32550</v>
      </c>
      <c r="K8" s="1">
        <v>23139</v>
      </c>
      <c r="L8" s="1">
        <v>29135</v>
      </c>
      <c r="M8" s="1">
        <v>31360</v>
      </c>
      <c r="N8" s="1">
        <v>18761</v>
      </c>
      <c r="O8" s="1">
        <v>21797</v>
      </c>
      <c r="P8" s="1">
        <v>18022</v>
      </c>
    </row>
    <row r="9" spans="1:16" x14ac:dyDescent="0.2">
      <c r="A9" s="1" t="s">
        <v>34</v>
      </c>
      <c r="B9" s="1">
        <v>5502</v>
      </c>
      <c r="C9" s="1">
        <v>13972</v>
      </c>
      <c r="D9" s="1">
        <v>21721</v>
      </c>
      <c r="E9" s="1">
        <v>12610</v>
      </c>
      <c r="F9" s="1">
        <v>5345</v>
      </c>
      <c r="G9" s="1">
        <v>5482</v>
      </c>
      <c r="H9" s="1">
        <v>5107</v>
      </c>
      <c r="I9" s="1">
        <v>4688</v>
      </c>
      <c r="J9" s="1">
        <v>13110</v>
      </c>
      <c r="K9" s="1">
        <v>5265</v>
      </c>
      <c r="L9" s="1">
        <v>6119</v>
      </c>
      <c r="M9" s="1">
        <v>6903</v>
      </c>
      <c r="N9" s="1">
        <v>7702</v>
      </c>
      <c r="O9" s="1">
        <v>6489</v>
      </c>
      <c r="P9" s="1">
        <v>3905</v>
      </c>
    </row>
    <row r="10" spans="1:16" x14ac:dyDescent="0.2">
      <c r="A10" s="1" t="s">
        <v>33</v>
      </c>
      <c r="B10" s="1">
        <v>12587</v>
      </c>
      <c r="C10" s="1">
        <v>14321</v>
      </c>
      <c r="D10" s="1">
        <v>15262</v>
      </c>
      <c r="E10" s="1">
        <v>17092</v>
      </c>
      <c r="F10" s="1">
        <v>4797</v>
      </c>
      <c r="G10" s="1">
        <v>2149</v>
      </c>
      <c r="H10" s="1">
        <v>4985</v>
      </c>
      <c r="I10" s="1">
        <v>5048</v>
      </c>
      <c r="J10" s="1">
        <v>5691</v>
      </c>
      <c r="K10" s="1">
        <v>1537</v>
      </c>
      <c r="L10" s="1">
        <v>1861</v>
      </c>
      <c r="M10" s="1">
        <v>2197</v>
      </c>
      <c r="N10" s="1">
        <v>1118</v>
      </c>
      <c r="O10" s="1">
        <v>1300</v>
      </c>
      <c r="P10" s="1">
        <v>570</v>
      </c>
    </row>
    <row r="11" spans="1:16" x14ac:dyDescent="0.2">
      <c r="A11" s="1" t="s">
        <v>32</v>
      </c>
      <c r="B11" s="1">
        <v>13481</v>
      </c>
      <c r="C11" s="1">
        <v>8244</v>
      </c>
      <c r="D11" s="1">
        <v>2586</v>
      </c>
      <c r="E11" s="1">
        <v>16222</v>
      </c>
      <c r="F11" s="1">
        <v>4517</v>
      </c>
      <c r="G11" s="1">
        <v>1670</v>
      </c>
      <c r="H11" s="1">
        <v>4086</v>
      </c>
      <c r="I11" s="1">
        <v>4243</v>
      </c>
      <c r="J11" s="1">
        <v>969</v>
      </c>
      <c r="K11" s="1">
        <v>165</v>
      </c>
      <c r="L11" s="1">
        <v>257</v>
      </c>
      <c r="M11" s="1">
        <v>539</v>
      </c>
      <c r="N11" s="1">
        <v>88</v>
      </c>
      <c r="O11" s="1">
        <v>153</v>
      </c>
      <c r="P11" s="1">
        <v>75</v>
      </c>
    </row>
    <row r="12" spans="1:16" x14ac:dyDescent="0.2">
      <c r="A12" s="1" t="s">
        <v>31</v>
      </c>
      <c r="B12" s="1">
        <v>4412</v>
      </c>
      <c r="C12" s="1">
        <v>2425</v>
      </c>
      <c r="D12" s="1">
        <v>657</v>
      </c>
      <c r="E12" s="1">
        <v>3070</v>
      </c>
      <c r="F12" s="1">
        <v>1416</v>
      </c>
      <c r="G12" s="1">
        <v>530</v>
      </c>
      <c r="H12" s="1">
        <v>3119</v>
      </c>
      <c r="I12" s="1">
        <v>2455</v>
      </c>
      <c r="J12" s="1">
        <v>119</v>
      </c>
      <c r="K12" s="1">
        <v>12</v>
      </c>
      <c r="L12" s="1">
        <v>17</v>
      </c>
      <c r="M12" s="1">
        <v>107</v>
      </c>
      <c r="N12" s="1">
        <v>2</v>
      </c>
      <c r="O12" s="1">
        <v>12</v>
      </c>
      <c r="P12" s="1">
        <v>7</v>
      </c>
    </row>
    <row r="13" spans="1:16" x14ac:dyDescent="0.2">
      <c r="A13" s="1" t="s">
        <v>30</v>
      </c>
      <c r="B13" s="1">
        <v>3279</v>
      </c>
      <c r="C13" s="1">
        <v>790</v>
      </c>
      <c r="D13" s="1">
        <v>69</v>
      </c>
      <c r="E13" s="1">
        <v>1138</v>
      </c>
      <c r="F13" s="1">
        <v>382</v>
      </c>
      <c r="G13" s="1">
        <v>85</v>
      </c>
      <c r="H13" s="1">
        <v>500</v>
      </c>
      <c r="I13" s="1">
        <v>908</v>
      </c>
      <c r="J13" s="1">
        <v>42</v>
      </c>
      <c r="K13" s="1">
        <v>0</v>
      </c>
      <c r="L13" s="1">
        <v>4</v>
      </c>
      <c r="M13" s="1">
        <v>27</v>
      </c>
      <c r="N13" s="1">
        <v>0</v>
      </c>
      <c r="O13" s="1">
        <v>3</v>
      </c>
      <c r="P13" s="1">
        <v>0</v>
      </c>
    </row>
    <row r="14" spans="1:16" x14ac:dyDescent="0.2">
      <c r="A14" s="1" t="s">
        <v>29</v>
      </c>
      <c r="B14" s="1">
        <v>734</v>
      </c>
      <c r="C14" s="1">
        <v>282</v>
      </c>
      <c r="D14" s="1">
        <v>0</v>
      </c>
      <c r="E14" s="1">
        <v>1275</v>
      </c>
      <c r="F14" s="1">
        <v>381</v>
      </c>
      <c r="G14" s="1">
        <v>0</v>
      </c>
      <c r="H14" s="1">
        <v>29</v>
      </c>
      <c r="I14" s="1">
        <v>329</v>
      </c>
      <c r="J14" s="1">
        <v>20</v>
      </c>
      <c r="K14" s="1">
        <v>1</v>
      </c>
      <c r="L14" s="1">
        <v>3</v>
      </c>
      <c r="M14" s="1">
        <v>9</v>
      </c>
      <c r="N14" s="1">
        <v>0</v>
      </c>
      <c r="O14" s="1">
        <v>1</v>
      </c>
      <c r="P14" s="1">
        <v>1</v>
      </c>
    </row>
  </sheetData>
  <sortState columnSort="1" ref="B1:P14">
    <sortCondition ref="B1:P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B1" sqref="B1:P14"/>
    </sheetView>
  </sheetViews>
  <sheetFormatPr defaultRowHeight="12.75" x14ac:dyDescent="0.2"/>
  <cols>
    <col min="1" max="1" width="20.7109375" style="1" customWidth="1"/>
    <col min="2" max="16" width="10.7109375" style="1" customWidth="1"/>
  </cols>
  <sheetData>
    <row r="1" spans="1:16" x14ac:dyDescent="0.2">
      <c r="A1" s="1" t="s">
        <v>0</v>
      </c>
      <c r="B1" s="1" t="s">
        <v>15</v>
      </c>
      <c r="C1" s="1" t="s">
        <v>3</v>
      </c>
      <c r="D1" s="1" t="s">
        <v>1</v>
      </c>
      <c r="E1" s="1" t="s">
        <v>2</v>
      </c>
      <c r="F1" s="1" t="s">
        <v>11</v>
      </c>
      <c r="G1" s="1" t="s">
        <v>14</v>
      </c>
      <c r="H1" s="1" t="s">
        <v>12</v>
      </c>
      <c r="I1" s="1" t="s">
        <v>13</v>
      </c>
      <c r="J1" s="1" t="s">
        <v>10</v>
      </c>
      <c r="K1" s="1" t="s">
        <v>6</v>
      </c>
      <c r="L1" s="1" t="s">
        <v>4</v>
      </c>
      <c r="M1" s="1" t="s">
        <v>5</v>
      </c>
      <c r="N1" s="1" t="s">
        <v>9</v>
      </c>
      <c r="O1" s="1" t="s">
        <v>7</v>
      </c>
      <c r="P1" s="1" t="s">
        <v>8</v>
      </c>
    </row>
    <row r="2" spans="1:16" x14ac:dyDescent="0.2">
      <c r="A2" s="1" t="s">
        <v>41</v>
      </c>
      <c r="B2" s="1">
        <v>1</v>
      </c>
      <c r="C2" s="1">
        <v>1689</v>
      </c>
      <c r="D2" s="1">
        <v>8483</v>
      </c>
      <c r="E2" s="1">
        <v>935</v>
      </c>
      <c r="F2" s="1">
        <v>34</v>
      </c>
      <c r="G2" s="1">
        <v>0</v>
      </c>
      <c r="H2" s="1">
        <v>0</v>
      </c>
      <c r="I2" s="1">
        <v>18</v>
      </c>
      <c r="J2" s="1">
        <v>35</v>
      </c>
      <c r="K2" s="1">
        <v>1</v>
      </c>
      <c r="L2" s="1">
        <v>3</v>
      </c>
      <c r="M2" s="1">
        <v>10</v>
      </c>
      <c r="N2" s="1">
        <v>0</v>
      </c>
      <c r="O2" s="1">
        <v>0</v>
      </c>
      <c r="P2" s="1">
        <v>3</v>
      </c>
    </row>
    <row r="3" spans="1:16" x14ac:dyDescent="0.2">
      <c r="A3" s="1" t="s">
        <v>40</v>
      </c>
      <c r="B3" s="1">
        <v>14</v>
      </c>
      <c r="C3" s="1">
        <v>2192</v>
      </c>
      <c r="D3" s="1">
        <v>2884</v>
      </c>
      <c r="E3" s="1">
        <v>993</v>
      </c>
      <c r="F3" s="1">
        <v>33</v>
      </c>
      <c r="G3" s="1">
        <v>2</v>
      </c>
      <c r="H3" s="1">
        <v>1</v>
      </c>
      <c r="I3" s="1">
        <v>17</v>
      </c>
      <c r="J3" s="1">
        <v>26</v>
      </c>
      <c r="K3" s="1">
        <v>3</v>
      </c>
      <c r="L3" s="1">
        <v>5</v>
      </c>
      <c r="M3" s="1">
        <v>24</v>
      </c>
      <c r="N3" s="1">
        <v>1</v>
      </c>
      <c r="O3" s="1">
        <v>1</v>
      </c>
      <c r="P3" s="1">
        <v>4</v>
      </c>
    </row>
    <row r="4" spans="1:16" x14ac:dyDescent="0.2">
      <c r="A4" s="1" t="s">
        <v>39</v>
      </c>
      <c r="B4" s="1">
        <v>694</v>
      </c>
      <c r="C4" s="1">
        <v>2834</v>
      </c>
      <c r="D4" s="1">
        <v>3213</v>
      </c>
      <c r="E4" s="1">
        <v>2214</v>
      </c>
      <c r="F4" s="1">
        <v>38</v>
      </c>
      <c r="G4" s="1">
        <v>2</v>
      </c>
      <c r="H4" s="1">
        <v>10</v>
      </c>
      <c r="I4" s="1">
        <v>28</v>
      </c>
      <c r="J4" s="1">
        <v>73</v>
      </c>
      <c r="K4" s="1">
        <v>19</v>
      </c>
      <c r="L4" s="1">
        <v>7</v>
      </c>
      <c r="M4" s="1">
        <v>83</v>
      </c>
      <c r="N4" s="1">
        <v>19</v>
      </c>
      <c r="O4" s="1">
        <v>12</v>
      </c>
      <c r="P4" s="1">
        <v>12</v>
      </c>
    </row>
    <row r="5" spans="1:16" x14ac:dyDescent="0.2">
      <c r="A5" s="1" t="s">
        <v>38</v>
      </c>
      <c r="B5" s="1">
        <v>4497</v>
      </c>
      <c r="C5" s="1">
        <v>4124</v>
      </c>
      <c r="D5" s="1">
        <v>3989</v>
      </c>
      <c r="E5" s="1">
        <v>3354</v>
      </c>
      <c r="F5" s="1">
        <v>125</v>
      </c>
      <c r="G5" s="1">
        <v>15</v>
      </c>
      <c r="H5" s="1">
        <v>179</v>
      </c>
      <c r="I5" s="1">
        <v>58</v>
      </c>
      <c r="J5" s="1">
        <v>483</v>
      </c>
      <c r="K5" s="1">
        <v>196</v>
      </c>
      <c r="L5" s="1">
        <v>148</v>
      </c>
      <c r="M5" s="1">
        <v>315</v>
      </c>
      <c r="N5" s="1">
        <v>119</v>
      </c>
      <c r="O5" s="1">
        <v>115</v>
      </c>
      <c r="P5" s="1">
        <v>98</v>
      </c>
    </row>
    <row r="6" spans="1:16" x14ac:dyDescent="0.2">
      <c r="A6" s="1" t="s">
        <v>37</v>
      </c>
      <c r="B6" s="1">
        <v>5763</v>
      </c>
      <c r="C6" s="1">
        <v>5531</v>
      </c>
      <c r="D6" s="1">
        <v>5460</v>
      </c>
      <c r="E6" s="1">
        <v>5262</v>
      </c>
      <c r="F6" s="1">
        <v>346</v>
      </c>
      <c r="G6" s="1">
        <v>78</v>
      </c>
      <c r="H6" s="1">
        <v>322</v>
      </c>
      <c r="I6" s="1">
        <v>231</v>
      </c>
      <c r="J6" s="1">
        <v>2495</v>
      </c>
      <c r="K6" s="1">
        <v>893</v>
      </c>
      <c r="L6" s="1">
        <v>708</v>
      </c>
      <c r="M6" s="1">
        <v>1063</v>
      </c>
      <c r="N6" s="1">
        <v>580</v>
      </c>
      <c r="O6" s="1">
        <v>733</v>
      </c>
      <c r="P6" s="1">
        <v>371</v>
      </c>
    </row>
    <row r="7" spans="1:16" x14ac:dyDescent="0.2">
      <c r="A7" s="1" t="s">
        <v>36</v>
      </c>
      <c r="B7" s="1">
        <v>5658</v>
      </c>
      <c r="C7" s="1">
        <v>7277</v>
      </c>
      <c r="D7" s="1">
        <v>15127</v>
      </c>
      <c r="E7" s="1">
        <v>6382</v>
      </c>
      <c r="F7" s="1">
        <v>573</v>
      </c>
      <c r="G7" s="1">
        <v>366</v>
      </c>
      <c r="H7" s="1">
        <v>454</v>
      </c>
      <c r="I7" s="1">
        <v>551</v>
      </c>
      <c r="J7" s="1">
        <v>4626</v>
      </c>
      <c r="K7" s="1">
        <v>1934</v>
      </c>
      <c r="L7" s="1">
        <v>1573</v>
      </c>
      <c r="M7" s="1">
        <v>2154</v>
      </c>
      <c r="N7" s="1">
        <v>1714</v>
      </c>
      <c r="O7" s="1">
        <v>1751</v>
      </c>
      <c r="P7" s="1">
        <v>1600</v>
      </c>
    </row>
    <row r="8" spans="1:16" x14ac:dyDescent="0.2">
      <c r="A8" s="1" t="s">
        <v>35</v>
      </c>
      <c r="B8" s="1">
        <v>8299</v>
      </c>
      <c r="C8" s="1">
        <v>23548</v>
      </c>
      <c r="D8" s="1">
        <v>67428</v>
      </c>
      <c r="E8" s="1">
        <v>9916</v>
      </c>
      <c r="F8" s="1">
        <v>4344</v>
      </c>
      <c r="G8" s="1">
        <v>7185</v>
      </c>
      <c r="H8" s="1">
        <v>3786</v>
      </c>
      <c r="I8" s="1">
        <v>5394</v>
      </c>
      <c r="J8" s="1">
        <v>19009</v>
      </c>
      <c r="K8" s="1">
        <v>9666</v>
      </c>
      <c r="L8" s="1">
        <v>11676</v>
      </c>
      <c r="M8" s="1">
        <v>17383</v>
      </c>
      <c r="N8" s="1">
        <v>14442</v>
      </c>
      <c r="O8" s="1">
        <v>12603</v>
      </c>
      <c r="P8" s="1">
        <v>12734</v>
      </c>
    </row>
    <row r="9" spans="1:16" x14ac:dyDescent="0.2">
      <c r="A9" s="1" t="s">
        <v>34</v>
      </c>
      <c r="B9" s="1">
        <v>10056</v>
      </c>
      <c r="C9" s="1">
        <v>30863</v>
      </c>
      <c r="D9" s="1">
        <v>60631</v>
      </c>
      <c r="E9" s="1">
        <v>21860</v>
      </c>
      <c r="F9" s="1">
        <v>11879</v>
      </c>
      <c r="G9" s="1">
        <v>11916</v>
      </c>
      <c r="H9" s="1">
        <v>9989</v>
      </c>
      <c r="I9" s="1">
        <v>9091</v>
      </c>
      <c r="J9" s="1">
        <v>26089</v>
      </c>
      <c r="K9" s="1">
        <v>21706</v>
      </c>
      <c r="L9" s="1">
        <v>29481</v>
      </c>
      <c r="M9" s="1">
        <v>25428</v>
      </c>
      <c r="N9" s="1">
        <v>11274</v>
      </c>
      <c r="O9" s="1">
        <v>15358</v>
      </c>
      <c r="P9" s="1">
        <v>11294</v>
      </c>
    </row>
    <row r="10" spans="1:16" x14ac:dyDescent="0.2">
      <c r="A10" s="1" t="s">
        <v>33</v>
      </c>
      <c r="B10" s="1">
        <v>18096</v>
      </c>
      <c r="C10" s="1">
        <v>21778</v>
      </c>
      <c r="D10" s="1">
        <v>13338</v>
      </c>
      <c r="E10" s="1">
        <v>23968</v>
      </c>
      <c r="F10" s="1">
        <v>4023</v>
      </c>
      <c r="G10" s="1">
        <v>2790</v>
      </c>
      <c r="H10" s="1">
        <v>4358</v>
      </c>
      <c r="I10" s="1">
        <v>5444</v>
      </c>
      <c r="J10" s="1">
        <v>13200</v>
      </c>
      <c r="K10" s="1">
        <v>8146</v>
      </c>
      <c r="L10" s="1">
        <v>6849</v>
      </c>
      <c r="M10" s="1">
        <v>6622</v>
      </c>
      <c r="N10" s="1">
        <v>2751</v>
      </c>
      <c r="O10" s="1">
        <v>3725</v>
      </c>
      <c r="P10" s="1">
        <v>1549</v>
      </c>
    </row>
    <row r="11" spans="1:16" x14ac:dyDescent="0.2">
      <c r="A11" s="1" t="s">
        <v>32</v>
      </c>
      <c r="B11" s="1">
        <v>19636</v>
      </c>
      <c r="C11" s="1">
        <v>10999</v>
      </c>
      <c r="D11" s="1">
        <v>5662</v>
      </c>
      <c r="E11" s="1">
        <v>20905</v>
      </c>
      <c r="F11" s="1">
        <v>1257</v>
      </c>
      <c r="G11" s="1">
        <v>941</v>
      </c>
      <c r="H11" s="1">
        <v>2310</v>
      </c>
      <c r="I11" s="1">
        <v>2923</v>
      </c>
      <c r="J11" s="1">
        <v>2434</v>
      </c>
      <c r="K11" s="1">
        <v>754</v>
      </c>
      <c r="L11" s="1">
        <v>452</v>
      </c>
      <c r="M11" s="1">
        <v>722</v>
      </c>
      <c r="N11" s="1">
        <v>349</v>
      </c>
      <c r="O11" s="1">
        <v>466</v>
      </c>
      <c r="P11" s="1">
        <v>147</v>
      </c>
    </row>
    <row r="12" spans="1:16" x14ac:dyDescent="0.2">
      <c r="A12" s="1" t="s">
        <v>31</v>
      </c>
      <c r="B12" s="1">
        <v>10811</v>
      </c>
      <c r="C12" s="1">
        <v>5786</v>
      </c>
      <c r="D12" s="1">
        <v>2916</v>
      </c>
      <c r="E12" s="1">
        <v>9342</v>
      </c>
      <c r="F12" s="1">
        <v>93</v>
      </c>
      <c r="G12" s="1">
        <v>46</v>
      </c>
      <c r="H12" s="1">
        <v>895</v>
      </c>
      <c r="I12" s="1">
        <v>607</v>
      </c>
      <c r="J12" s="1">
        <v>197</v>
      </c>
      <c r="K12" s="1">
        <v>63</v>
      </c>
      <c r="L12" s="1">
        <v>29</v>
      </c>
      <c r="M12" s="1">
        <v>90</v>
      </c>
      <c r="N12" s="1">
        <v>6</v>
      </c>
      <c r="O12" s="1">
        <v>23</v>
      </c>
      <c r="P12" s="1">
        <v>9</v>
      </c>
    </row>
    <row r="13" spans="1:16" x14ac:dyDescent="0.2">
      <c r="A13" s="1" t="s">
        <v>30</v>
      </c>
      <c r="B13" s="1">
        <v>4161</v>
      </c>
      <c r="C13" s="1">
        <v>4151</v>
      </c>
      <c r="D13" s="1">
        <v>720</v>
      </c>
      <c r="E13" s="1">
        <v>3240</v>
      </c>
      <c r="F13" s="1">
        <v>12</v>
      </c>
      <c r="G13" s="1">
        <v>0</v>
      </c>
      <c r="H13" s="1">
        <v>155</v>
      </c>
      <c r="I13" s="1">
        <v>87</v>
      </c>
      <c r="J13" s="1">
        <v>56</v>
      </c>
      <c r="K13" s="1">
        <v>17</v>
      </c>
      <c r="L13" s="1">
        <v>11</v>
      </c>
      <c r="M13" s="1">
        <v>18</v>
      </c>
      <c r="N13" s="1">
        <v>2</v>
      </c>
      <c r="O13" s="1">
        <v>5</v>
      </c>
      <c r="P13" s="1">
        <v>3</v>
      </c>
    </row>
    <row r="14" spans="1:16" x14ac:dyDescent="0.2">
      <c r="A14" s="1" t="s">
        <v>29</v>
      </c>
      <c r="B14" s="1">
        <v>3431</v>
      </c>
      <c r="C14" s="1">
        <v>3741</v>
      </c>
      <c r="D14" s="1">
        <v>474</v>
      </c>
      <c r="E14" s="1">
        <v>1369</v>
      </c>
      <c r="F14" s="1">
        <v>5</v>
      </c>
      <c r="G14" s="1">
        <v>0</v>
      </c>
      <c r="H14" s="1">
        <v>15</v>
      </c>
      <c r="I14" s="1">
        <v>102</v>
      </c>
      <c r="J14" s="1">
        <v>175</v>
      </c>
      <c r="K14" s="1">
        <v>27</v>
      </c>
      <c r="L14" s="1">
        <v>2</v>
      </c>
      <c r="M14" s="1">
        <v>8</v>
      </c>
      <c r="N14" s="1">
        <v>0</v>
      </c>
      <c r="O14" s="1">
        <v>1</v>
      </c>
      <c r="P14" s="1">
        <v>1</v>
      </c>
    </row>
  </sheetData>
  <sortState columnSort="1" ref="B1:P14">
    <sortCondition ref="B1:P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B1" sqref="B1:P14"/>
    </sheetView>
  </sheetViews>
  <sheetFormatPr defaultRowHeight="12.75" x14ac:dyDescent="0.2"/>
  <cols>
    <col min="1" max="1" width="20.7109375" style="1" customWidth="1"/>
    <col min="2" max="16" width="10.7109375" style="1" customWidth="1"/>
  </cols>
  <sheetData>
    <row r="1" spans="1:16" x14ac:dyDescent="0.2">
      <c r="A1" s="1" t="s">
        <v>0</v>
      </c>
      <c r="B1" s="1" t="s">
        <v>15</v>
      </c>
      <c r="C1" s="1" t="s">
        <v>3</v>
      </c>
      <c r="D1" s="1" t="s">
        <v>1</v>
      </c>
      <c r="E1" s="1" t="s">
        <v>2</v>
      </c>
      <c r="F1" s="1" t="s">
        <v>11</v>
      </c>
      <c r="G1" s="1" t="s">
        <v>14</v>
      </c>
      <c r="H1" s="1" t="s">
        <v>12</v>
      </c>
      <c r="I1" s="1" t="s">
        <v>13</v>
      </c>
      <c r="J1" s="1" t="s">
        <v>10</v>
      </c>
      <c r="K1" s="1" t="s">
        <v>6</v>
      </c>
      <c r="L1" s="1" t="s">
        <v>4</v>
      </c>
      <c r="M1" s="1" t="s">
        <v>5</v>
      </c>
      <c r="N1" s="1" t="s">
        <v>9</v>
      </c>
      <c r="O1" s="1" t="s">
        <v>7</v>
      </c>
      <c r="P1" s="1" t="s">
        <v>8</v>
      </c>
    </row>
    <row r="2" spans="1:16" x14ac:dyDescent="0.2">
      <c r="A2" s="1" t="s">
        <v>41</v>
      </c>
      <c r="B2" s="1">
        <v>1372</v>
      </c>
      <c r="C2" s="1">
        <v>3269</v>
      </c>
      <c r="D2" s="1">
        <v>15792</v>
      </c>
      <c r="E2" s="1">
        <v>841</v>
      </c>
      <c r="F2" s="1">
        <v>16</v>
      </c>
      <c r="G2" s="1">
        <v>3</v>
      </c>
      <c r="H2" s="1">
        <v>0</v>
      </c>
      <c r="I2" s="1">
        <v>1</v>
      </c>
      <c r="J2" s="1">
        <v>335</v>
      </c>
      <c r="K2" s="1">
        <v>1</v>
      </c>
      <c r="L2" s="1">
        <v>5</v>
      </c>
      <c r="M2" s="1">
        <v>5</v>
      </c>
      <c r="N2" s="1">
        <v>0</v>
      </c>
      <c r="O2" s="1">
        <v>3</v>
      </c>
      <c r="P2" s="1">
        <v>3</v>
      </c>
    </row>
    <row r="3" spans="1:16" x14ac:dyDescent="0.2">
      <c r="A3" s="1" t="s">
        <v>40</v>
      </c>
      <c r="B3" s="1">
        <v>2856</v>
      </c>
      <c r="C3" s="1">
        <v>2056</v>
      </c>
      <c r="D3" s="1">
        <v>5517</v>
      </c>
      <c r="E3" s="1">
        <v>1593</v>
      </c>
      <c r="F3" s="1">
        <v>19</v>
      </c>
      <c r="G3" s="1">
        <v>4</v>
      </c>
      <c r="H3" s="1">
        <v>0</v>
      </c>
      <c r="I3" s="1">
        <v>4</v>
      </c>
      <c r="J3" s="1">
        <v>117</v>
      </c>
      <c r="K3" s="1">
        <v>10</v>
      </c>
      <c r="L3" s="1">
        <v>17</v>
      </c>
      <c r="M3" s="1">
        <v>40</v>
      </c>
      <c r="N3" s="1">
        <v>2</v>
      </c>
      <c r="O3" s="1">
        <v>16</v>
      </c>
      <c r="P3" s="1">
        <v>20</v>
      </c>
    </row>
    <row r="4" spans="1:16" x14ac:dyDescent="0.2">
      <c r="A4" s="1" t="s">
        <v>39</v>
      </c>
      <c r="B4" s="1">
        <v>4588</v>
      </c>
      <c r="C4" s="1">
        <v>2849</v>
      </c>
      <c r="D4" s="1">
        <v>4619</v>
      </c>
      <c r="E4" s="1">
        <v>4150</v>
      </c>
      <c r="F4" s="1">
        <v>36</v>
      </c>
      <c r="G4" s="1">
        <v>32</v>
      </c>
      <c r="H4" s="1">
        <v>0</v>
      </c>
      <c r="I4" s="1">
        <v>9</v>
      </c>
      <c r="J4" s="1">
        <v>744</v>
      </c>
      <c r="K4" s="1">
        <v>168</v>
      </c>
      <c r="L4" s="1">
        <v>121</v>
      </c>
      <c r="M4" s="1">
        <v>386</v>
      </c>
      <c r="N4" s="1">
        <v>69</v>
      </c>
      <c r="O4" s="1">
        <v>103</v>
      </c>
      <c r="P4" s="1">
        <v>58</v>
      </c>
    </row>
    <row r="5" spans="1:16" x14ac:dyDescent="0.2">
      <c r="A5" s="1" t="s">
        <v>38</v>
      </c>
      <c r="B5" s="1">
        <v>9524</v>
      </c>
      <c r="C5" s="1">
        <v>5498</v>
      </c>
      <c r="D5" s="1">
        <v>7579</v>
      </c>
      <c r="E5" s="1">
        <v>8484</v>
      </c>
      <c r="F5" s="1">
        <v>110</v>
      </c>
      <c r="G5" s="1">
        <v>63</v>
      </c>
      <c r="H5" s="1">
        <v>36</v>
      </c>
      <c r="I5" s="1">
        <v>78</v>
      </c>
      <c r="J5" s="1">
        <v>7624</v>
      </c>
      <c r="K5" s="1">
        <v>2450</v>
      </c>
      <c r="L5" s="1">
        <v>1439</v>
      </c>
      <c r="M5" s="1">
        <v>3098</v>
      </c>
      <c r="N5" s="1">
        <v>1185</v>
      </c>
      <c r="O5" s="1">
        <v>1258</v>
      </c>
      <c r="P5" s="1">
        <v>558</v>
      </c>
    </row>
    <row r="6" spans="1:16" x14ac:dyDescent="0.2">
      <c r="A6" s="1" t="s">
        <v>37</v>
      </c>
      <c r="B6" s="1">
        <v>6882</v>
      </c>
      <c r="C6" s="1">
        <v>14363</v>
      </c>
      <c r="D6" s="1">
        <v>31624</v>
      </c>
      <c r="E6" s="1">
        <v>10880</v>
      </c>
      <c r="F6" s="1">
        <v>460</v>
      </c>
      <c r="G6" s="1">
        <v>301</v>
      </c>
      <c r="H6" s="1">
        <v>311</v>
      </c>
      <c r="I6" s="1">
        <v>397</v>
      </c>
      <c r="J6" s="1">
        <v>17190</v>
      </c>
      <c r="K6" s="1">
        <v>8527</v>
      </c>
      <c r="L6" s="1">
        <v>5928</v>
      </c>
      <c r="M6" s="1">
        <v>6923</v>
      </c>
      <c r="N6" s="1">
        <v>4242</v>
      </c>
      <c r="O6" s="1">
        <v>4413</v>
      </c>
      <c r="P6" s="1">
        <v>2078</v>
      </c>
    </row>
    <row r="7" spans="1:16" x14ac:dyDescent="0.2">
      <c r="A7" s="1" t="s">
        <v>36</v>
      </c>
      <c r="B7" s="1">
        <v>4926</v>
      </c>
      <c r="C7" s="1">
        <v>16566</v>
      </c>
      <c r="D7" s="1">
        <v>44403</v>
      </c>
      <c r="E7" s="1">
        <v>15335</v>
      </c>
      <c r="F7" s="1">
        <v>3538</v>
      </c>
      <c r="G7" s="1">
        <v>2700</v>
      </c>
      <c r="H7" s="1">
        <v>1786</v>
      </c>
      <c r="I7" s="1">
        <v>1955</v>
      </c>
      <c r="J7" s="1">
        <v>18713</v>
      </c>
      <c r="K7" s="1">
        <v>13544</v>
      </c>
      <c r="L7" s="1">
        <v>17016</v>
      </c>
      <c r="M7" s="1">
        <v>15270</v>
      </c>
      <c r="N7" s="1">
        <v>9387</v>
      </c>
      <c r="O7" s="1">
        <v>9431</v>
      </c>
      <c r="P7" s="1">
        <v>6095</v>
      </c>
    </row>
    <row r="8" spans="1:16" x14ac:dyDescent="0.2">
      <c r="A8" s="1" t="s">
        <v>35</v>
      </c>
      <c r="B8" s="1">
        <v>3796</v>
      </c>
      <c r="C8" s="1">
        <v>17110</v>
      </c>
      <c r="D8" s="1">
        <v>36788</v>
      </c>
      <c r="E8" s="1">
        <v>15086</v>
      </c>
      <c r="F8" s="1">
        <v>8645</v>
      </c>
      <c r="G8" s="1">
        <v>13012</v>
      </c>
      <c r="H8" s="1">
        <v>8204</v>
      </c>
      <c r="I8" s="1">
        <v>7269</v>
      </c>
      <c r="J8" s="1">
        <v>19895</v>
      </c>
      <c r="K8" s="1">
        <v>14605</v>
      </c>
      <c r="L8" s="1">
        <v>20570</v>
      </c>
      <c r="M8" s="1">
        <v>21057</v>
      </c>
      <c r="N8" s="1">
        <v>12423</v>
      </c>
      <c r="O8" s="1">
        <v>14277</v>
      </c>
      <c r="P8" s="1">
        <v>14064</v>
      </c>
    </row>
    <row r="9" spans="1:16" x14ac:dyDescent="0.2">
      <c r="A9" s="1" t="s">
        <v>34</v>
      </c>
      <c r="B9" s="1">
        <v>5149</v>
      </c>
      <c r="C9" s="1">
        <v>12735</v>
      </c>
      <c r="D9" s="1">
        <v>13975</v>
      </c>
      <c r="E9" s="1">
        <v>12573</v>
      </c>
      <c r="F9" s="1">
        <v>3039</v>
      </c>
      <c r="G9" s="1">
        <v>4296</v>
      </c>
      <c r="H9" s="1">
        <v>4337</v>
      </c>
      <c r="I9" s="1">
        <v>4831</v>
      </c>
      <c r="J9" s="1">
        <v>3522</v>
      </c>
      <c r="K9" s="1">
        <v>3591</v>
      </c>
      <c r="L9" s="1">
        <v>5210</v>
      </c>
      <c r="M9" s="1">
        <v>6369</v>
      </c>
      <c r="N9" s="1">
        <v>1860</v>
      </c>
      <c r="O9" s="1">
        <v>2527</v>
      </c>
      <c r="P9" s="1">
        <v>1671</v>
      </c>
    </row>
    <row r="10" spans="1:16" x14ac:dyDescent="0.2">
      <c r="A10" s="1" t="s">
        <v>33</v>
      </c>
      <c r="B10" s="1">
        <v>10466</v>
      </c>
      <c r="C10" s="1">
        <v>17795</v>
      </c>
      <c r="D10" s="1">
        <v>19331</v>
      </c>
      <c r="E10" s="1">
        <v>18943</v>
      </c>
      <c r="F10" s="1">
        <v>2532</v>
      </c>
      <c r="G10" s="1">
        <v>2201</v>
      </c>
      <c r="H10" s="1">
        <v>2730</v>
      </c>
      <c r="I10" s="1">
        <v>3927</v>
      </c>
      <c r="J10" s="1">
        <v>518</v>
      </c>
      <c r="K10" s="1">
        <v>453</v>
      </c>
      <c r="L10" s="1">
        <v>583</v>
      </c>
      <c r="M10" s="1">
        <v>686</v>
      </c>
      <c r="N10" s="1">
        <v>297</v>
      </c>
      <c r="O10" s="1">
        <v>405</v>
      </c>
      <c r="P10" s="1">
        <v>653</v>
      </c>
    </row>
    <row r="11" spans="1:16" x14ac:dyDescent="0.2">
      <c r="A11" s="1" t="s">
        <v>32</v>
      </c>
      <c r="B11" s="1">
        <v>13224</v>
      </c>
      <c r="C11" s="1">
        <v>12585</v>
      </c>
      <c r="D11" s="1">
        <v>6865</v>
      </c>
      <c r="E11" s="1">
        <v>12399</v>
      </c>
      <c r="F11" s="1">
        <v>2579</v>
      </c>
      <c r="G11" s="1">
        <v>673</v>
      </c>
      <c r="H11" s="1">
        <v>2671</v>
      </c>
      <c r="I11" s="1">
        <v>2934</v>
      </c>
      <c r="J11" s="1">
        <v>122</v>
      </c>
      <c r="K11" s="1">
        <v>60</v>
      </c>
      <c r="L11" s="1">
        <v>51</v>
      </c>
      <c r="M11" s="1">
        <v>57</v>
      </c>
      <c r="N11" s="1">
        <v>42</v>
      </c>
      <c r="O11" s="1">
        <v>60</v>
      </c>
      <c r="P11" s="1">
        <v>101</v>
      </c>
    </row>
    <row r="12" spans="1:16" x14ac:dyDescent="0.2">
      <c r="A12" s="1" t="s">
        <v>31</v>
      </c>
      <c r="B12" s="1">
        <v>12718</v>
      </c>
      <c r="C12" s="1">
        <v>6391</v>
      </c>
      <c r="D12" s="1">
        <v>2486</v>
      </c>
      <c r="E12" s="1">
        <v>7965</v>
      </c>
      <c r="F12" s="1">
        <v>1431</v>
      </c>
      <c r="G12" s="1">
        <v>54</v>
      </c>
      <c r="H12" s="1">
        <v>1627</v>
      </c>
      <c r="I12" s="1">
        <v>1943</v>
      </c>
      <c r="J12" s="1">
        <v>28</v>
      </c>
      <c r="K12" s="1">
        <v>14</v>
      </c>
      <c r="L12" s="1">
        <v>4</v>
      </c>
      <c r="M12" s="1">
        <v>20</v>
      </c>
      <c r="N12" s="1">
        <v>1</v>
      </c>
      <c r="O12" s="1">
        <v>11</v>
      </c>
      <c r="P12" s="1">
        <v>5</v>
      </c>
    </row>
    <row r="13" spans="1:16" x14ac:dyDescent="0.2">
      <c r="A13" s="1" t="s">
        <v>30</v>
      </c>
      <c r="B13" s="1">
        <v>8013</v>
      </c>
      <c r="C13" s="1">
        <v>2201</v>
      </c>
      <c r="D13" s="1">
        <v>667</v>
      </c>
      <c r="E13" s="1">
        <v>3892</v>
      </c>
      <c r="F13" s="1">
        <v>329</v>
      </c>
      <c r="G13" s="1">
        <v>2</v>
      </c>
      <c r="H13" s="1">
        <v>628</v>
      </c>
      <c r="I13" s="1">
        <v>878</v>
      </c>
      <c r="J13" s="1">
        <v>9</v>
      </c>
      <c r="K13" s="1">
        <v>2</v>
      </c>
      <c r="L13" s="1">
        <v>0</v>
      </c>
      <c r="M13" s="1">
        <v>6</v>
      </c>
      <c r="N13" s="1">
        <v>0</v>
      </c>
      <c r="O13" s="1">
        <v>0</v>
      </c>
      <c r="P13" s="1">
        <v>0</v>
      </c>
    </row>
    <row r="14" spans="1:16" x14ac:dyDescent="0.2">
      <c r="A14" s="1" t="s">
        <v>29</v>
      </c>
      <c r="B14" s="1">
        <v>6261</v>
      </c>
      <c r="C14" s="1">
        <v>1639</v>
      </c>
      <c r="D14" s="1">
        <v>116</v>
      </c>
      <c r="E14" s="1">
        <v>1028</v>
      </c>
      <c r="F14" s="1">
        <v>28</v>
      </c>
      <c r="G14" s="1">
        <v>0</v>
      </c>
      <c r="H14" s="1">
        <v>144</v>
      </c>
      <c r="I14" s="1">
        <v>325</v>
      </c>
      <c r="J14" s="1">
        <v>80</v>
      </c>
      <c r="K14" s="1">
        <v>0</v>
      </c>
      <c r="L14" s="1">
        <v>0</v>
      </c>
      <c r="M14" s="1">
        <v>3</v>
      </c>
      <c r="N14" s="1">
        <v>0</v>
      </c>
      <c r="O14" s="1">
        <v>0</v>
      </c>
      <c r="P14" s="1">
        <v>0</v>
      </c>
    </row>
  </sheetData>
  <sortState columnSort="1" ref="B1:P14">
    <sortCondition ref="B1:P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B1" sqref="B1:P14"/>
    </sheetView>
  </sheetViews>
  <sheetFormatPr defaultRowHeight="12.75" x14ac:dyDescent="0.2"/>
  <cols>
    <col min="1" max="1" width="20.7109375" style="1" customWidth="1"/>
    <col min="2" max="16" width="10.7109375" style="1" customWidth="1"/>
  </cols>
  <sheetData>
    <row r="1" spans="1:16" x14ac:dyDescent="0.2">
      <c r="A1" s="1" t="s">
        <v>0</v>
      </c>
      <c r="B1" s="1" t="s">
        <v>15</v>
      </c>
      <c r="C1" s="1" t="s">
        <v>3</v>
      </c>
      <c r="D1" s="1" t="s">
        <v>1</v>
      </c>
      <c r="E1" s="1" t="s">
        <v>2</v>
      </c>
      <c r="F1" s="1" t="s">
        <v>11</v>
      </c>
      <c r="G1" s="1" t="s">
        <v>14</v>
      </c>
      <c r="H1" s="1" t="s">
        <v>12</v>
      </c>
      <c r="I1" s="1" t="s">
        <v>13</v>
      </c>
      <c r="J1" s="1" t="s">
        <v>10</v>
      </c>
      <c r="K1" s="1" t="s">
        <v>6</v>
      </c>
      <c r="L1" s="1" t="s">
        <v>4</v>
      </c>
      <c r="M1" s="1" t="s">
        <v>5</v>
      </c>
      <c r="N1" s="1" t="s">
        <v>9</v>
      </c>
      <c r="O1" s="1" t="s">
        <v>7</v>
      </c>
      <c r="P1" s="1" t="s">
        <v>8</v>
      </c>
    </row>
    <row r="2" spans="1:16" x14ac:dyDescent="0.2">
      <c r="A2" s="1" t="s">
        <v>41</v>
      </c>
      <c r="B2" s="1">
        <v>1456</v>
      </c>
      <c r="C2" s="1">
        <v>2380</v>
      </c>
      <c r="D2" s="1">
        <v>9595</v>
      </c>
      <c r="E2" s="1">
        <v>808</v>
      </c>
      <c r="F2" s="1">
        <v>60</v>
      </c>
      <c r="G2" s="1">
        <v>43</v>
      </c>
      <c r="H2" s="1">
        <v>40</v>
      </c>
      <c r="I2" s="1">
        <v>0</v>
      </c>
      <c r="J2" s="1">
        <v>83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</row>
    <row r="3" spans="1:16" x14ac:dyDescent="0.2">
      <c r="A3" s="1" t="s">
        <v>40</v>
      </c>
      <c r="B3" s="1">
        <v>1785</v>
      </c>
      <c r="C3" s="1">
        <v>1027</v>
      </c>
      <c r="D3" s="1">
        <v>5699</v>
      </c>
      <c r="E3" s="1">
        <v>3356</v>
      </c>
      <c r="F3" s="1">
        <v>40</v>
      </c>
      <c r="G3" s="1">
        <v>14</v>
      </c>
      <c r="H3" s="1">
        <v>11</v>
      </c>
      <c r="I3" s="1">
        <v>0</v>
      </c>
      <c r="J3" s="1">
        <v>17</v>
      </c>
      <c r="K3" s="1">
        <v>2</v>
      </c>
      <c r="L3" s="1">
        <v>0</v>
      </c>
      <c r="M3" s="1">
        <v>1</v>
      </c>
      <c r="N3" s="1">
        <v>1</v>
      </c>
      <c r="O3" s="1">
        <v>0</v>
      </c>
      <c r="P3" s="1">
        <v>1</v>
      </c>
    </row>
    <row r="4" spans="1:16" x14ac:dyDescent="0.2">
      <c r="A4" s="1" t="s">
        <v>39</v>
      </c>
      <c r="B4" s="1">
        <v>4644</v>
      </c>
      <c r="C4" s="1">
        <v>2324</v>
      </c>
      <c r="D4" s="1">
        <v>6226</v>
      </c>
      <c r="E4" s="1">
        <v>4835</v>
      </c>
      <c r="F4" s="1">
        <v>53</v>
      </c>
      <c r="G4" s="1">
        <v>17</v>
      </c>
      <c r="H4" s="1">
        <v>14</v>
      </c>
      <c r="I4" s="1">
        <v>1</v>
      </c>
      <c r="J4" s="1">
        <v>70</v>
      </c>
      <c r="K4" s="1">
        <v>14</v>
      </c>
      <c r="L4" s="1">
        <v>2</v>
      </c>
      <c r="M4" s="1">
        <v>7</v>
      </c>
      <c r="N4" s="1">
        <v>0</v>
      </c>
      <c r="O4" s="1">
        <v>3</v>
      </c>
      <c r="P4" s="1">
        <v>4</v>
      </c>
    </row>
    <row r="5" spans="1:16" x14ac:dyDescent="0.2">
      <c r="A5" s="1" t="s">
        <v>38</v>
      </c>
      <c r="B5" s="1">
        <v>10555</v>
      </c>
      <c r="C5" s="1">
        <v>5890</v>
      </c>
      <c r="D5" s="1">
        <v>9871</v>
      </c>
      <c r="E5" s="1">
        <v>7742</v>
      </c>
      <c r="F5" s="1">
        <v>74</v>
      </c>
      <c r="G5" s="1">
        <v>42</v>
      </c>
      <c r="H5" s="1">
        <v>20</v>
      </c>
      <c r="I5" s="1">
        <v>11</v>
      </c>
      <c r="J5" s="1">
        <v>234</v>
      </c>
      <c r="K5" s="1">
        <v>157</v>
      </c>
      <c r="L5" s="1">
        <v>27</v>
      </c>
      <c r="M5" s="1">
        <v>51</v>
      </c>
      <c r="N5" s="1">
        <v>14</v>
      </c>
      <c r="O5" s="1">
        <v>43</v>
      </c>
      <c r="P5" s="1">
        <v>72</v>
      </c>
    </row>
    <row r="6" spans="1:16" x14ac:dyDescent="0.2">
      <c r="A6" s="1" t="s">
        <v>37</v>
      </c>
      <c r="B6" s="1">
        <v>8984</v>
      </c>
      <c r="C6" s="1">
        <v>10910</v>
      </c>
      <c r="D6" s="1">
        <v>13021</v>
      </c>
      <c r="E6" s="1">
        <v>7908</v>
      </c>
      <c r="F6" s="1">
        <v>276</v>
      </c>
      <c r="G6" s="1">
        <v>66</v>
      </c>
      <c r="H6" s="1">
        <v>52</v>
      </c>
      <c r="I6" s="1">
        <v>52</v>
      </c>
      <c r="J6" s="1">
        <v>1328</v>
      </c>
      <c r="K6" s="1">
        <v>1042</v>
      </c>
      <c r="L6" s="1">
        <v>654</v>
      </c>
      <c r="M6" s="1">
        <v>810</v>
      </c>
      <c r="N6" s="1">
        <v>245</v>
      </c>
      <c r="O6" s="1">
        <v>411</v>
      </c>
      <c r="P6" s="1">
        <v>470</v>
      </c>
    </row>
    <row r="7" spans="1:16" x14ac:dyDescent="0.2">
      <c r="A7" s="1" t="s">
        <v>36</v>
      </c>
      <c r="B7" s="1">
        <v>6345</v>
      </c>
      <c r="C7" s="1">
        <v>11675</v>
      </c>
      <c r="D7" s="1">
        <v>21533</v>
      </c>
      <c r="E7" s="1">
        <v>7240</v>
      </c>
      <c r="F7" s="1">
        <v>421</v>
      </c>
      <c r="G7" s="1">
        <v>1065</v>
      </c>
      <c r="H7" s="1">
        <v>385</v>
      </c>
      <c r="I7" s="1">
        <v>606</v>
      </c>
      <c r="J7" s="1">
        <v>4162</v>
      </c>
      <c r="K7" s="1">
        <v>3423</v>
      </c>
      <c r="L7" s="1">
        <v>3601</v>
      </c>
      <c r="M7" s="1">
        <v>5003</v>
      </c>
      <c r="N7" s="1">
        <v>1677</v>
      </c>
      <c r="O7" s="1">
        <v>1573</v>
      </c>
      <c r="P7" s="1">
        <v>1269</v>
      </c>
    </row>
    <row r="8" spans="1:16" x14ac:dyDescent="0.2">
      <c r="A8" s="1" t="s">
        <v>35</v>
      </c>
      <c r="B8" s="1">
        <v>8639</v>
      </c>
      <c r="C8" s="1">
        <v>23917</v>
      </c>
      <c r="D8" s="1">
        <v>77862</v>
      </c>
      <c r="E8" s="1">
        <v>20917</v>
      </c>
      <c r="F8" s="1">
        <v>6771</v>
      </c>
      <c r="G8" s="1">
        <v>12724</v>
      </c>
      <c r="H8" s="1">
        <v>6689</v>
      </c>
      <c r="I8" s="1">
        <v>7774</v>
      </c>
      <c r="J8" s="1">
        <v>27725</v>
      </c>
      <c r="K8" s="1">
        <v>16521</v>
      </c>
      <c r="L8" s="1">
        <v>20167</v>
      </c>
      <c r="M8" s="1">
        <v>24534</v>
      </c>
      <c r="N8" s="1">
        <v>13986</v>
      </c>
      <c r="O8" s="1">
        <v>14071</v>
      </c>
      <c r="P8" s="1">
        <v>12353</v>
      </c>
    </row>
    <row r="9" spans="1:16" x14ac:dyDescent="0.2">
      <c r="A9" s="1" t="s">
        <v>34</v>
      </c>
      <c r="B9" s="1">
        <v>10787</v>
      </c>
      <c r="C9" s="1">
        <v>16564</v>
      </c>
      <c r="D9" s="1">
        <v>22170</v>
      </c>
      <c r="E9" s="1">
        <v>17522</v>
      </c>
      <c r="F9" s="1">
        <v>6906</v>
      </c>
      <c r="G9" s="1">
        <v>6380</v>
      </c>
      <c r="H9" s="1">
        <v>7786</v>
      </c>
      <c r="I9" s="1">
        <v>6474</v>
      </c>
      <c r="J9" s="1">
        <v>25055</v>
      </c>
      <c r="K9" s="1">
        <v>15907</v>
      </c>
      <c r="L9" s="1">
        <v>20850</v>
      </c>
      <c r="M9" s="1">
        <v>17736</v>
      </c>
      <c r="N9" s="1">
        <v>10838</v>
      </c>
      <c r="O9" s="1">
        <v>12960</v>
      </c>
      <c r="P9" s="1">
        <v>9604</v>
      </c>
    </row>
    <row r="10" spans="1:16" x14ac:dyDescent="0.2">
      <c r="A10" s="1" t="s">
        <v>33</v>
      </c>
      <c r="B10" s="1">
        <v>13931</v>
      </c>
      <c r="C10" s="1">
        <v>24095</v>
      </c>
      <c r="D10" s="1">
        <v>12885</v>
      </c>
      <c r="E10" s="1">
        <v>17776</v>
      </c>
      <c r="F10" s="1">
        <v>3716</v>
      </c>
      <c r="G10" s="1">
        <v>2556</v>
      </c>
      <c r="H10" s="1">
        <v>4404</v>
      </c>
      <c r="I10" s="1">
        <v>5257</v>
      </c>
      <c r="J10" s="1">
        <v>9184</v>
      </c>
      <c r="K10" s="1">
        <v>5875</v>
      </c>
      <c r="L10" s="1">
        <v>5247</v>
      </c>
      <c r="M10" s="1">
        <v>5279</v>
      </c>
      <c r="N10" s="1">
        <v>2499</v>
      </c>
      <c r="O10" s="1">
        <v>3099</v>
      </c>
      <c r="P10" s="1">
        <v>1389</v>
      </c>
    </row>
    <row r="11" spans="1:16" x14ac:dyDescent="0.2">
      <c r="A11" s="1" t="s">
        <v>32</v>
      </c>
      <c r="B11" s="1">
        <v>10059</v>
      </c>
      <c r="C11" s="1">
        <v>13704</v>
      </c>
      <c r="D11" s="1">
        <v>6654</v>
      </c>
      <c r="E11" s="1">
        <v>14094</v>
      </c>
      <c r="F11" s="1">
        <v>2785</v>
      </c>
      <c r="G11" s="1">
        <v>395</v>
      </c>
      <c r="H11" s="1">
        <v>2578</v>
      </c>
      <c r="I11" s="1">
        <v>3324</v>
      </c>
      <c r="J11" s="1">
        <v>848</v>
      </c>
      <c r="K11" s="1">
        <v>472</v>
      </c>
      <c r="L11" s="1">
        <v>359</v>
      </c>
      <c r="M11" s="1">
        <v>475</v>
      </c>
      <c r="N11" s="1">
        <v>238</v>
      </c>
      <c r="O11" s="1">
        <v>333</v>
      </c>
      <c r="P11" s="1">
        <v>131</v>
      </c>
    </row>
    <row r="12" spans="1:16" x14ac:dyDescent="0.2">
      <c r="A12" s="1" t="s">
        <v>31</v>
      </c>
      <c r="B12" s="1">
        <v>5088</v>
      </c>
      <c r="C12" s="1">
        <v>3521</v>
      </c>
      <c r="D12" s="1">
        <v>1053</v>
      </c>
      <c r="E12" s="1">
        <v>7410</v>
      </c>
      <c r="F12" s="1">
        <v>681</v>
      </c>
      <c r="G12" s="1">
        <v>38</v>
      </c>
      <c r="H12" s="1">
        <v>451</v>
      </c>
      <c r="I12" s="1">
        <v>856</v>
      </c>
      <c r="J12" s="1">
        <v>83</v>
      </c>
      <c r="K12" s="1">
        <v>10</v>
      </c>
      <c r="L12" s="1">
        <v>23</v>
      </c>
      <c r="M12" s="1">
        <v>18</v>
      </c>
      <c r="N12" s="1">
        <v>8</v>
      </c>
      <c r="O12" s="1">
        <v>10</v>
      </c>
      <c r="P12" s="1">
        <v>10</v>
      </c>
    </row>
    <row r="13" spans="1:16" x14ac:dyDescent="0.2">
      <c r="A13" s="1" t="s">
        <v>30</v>
      </c>
      <c r="B13" s="1">
        <v>2713</v>
      </c>
      <c r="C13" s="1">
        <v>561</v>
      </c>
      <c r="D13" s="1">
        <v>119</v>
      </c>
      <c r="E13" s="1">
        <v>1960</v>
      </c>
      <c r="F13" s="1">
        <v>159</v>
      </c>
      <c r="G13" s="1">
        <v>1</v>
      </c>
      <c r="H13" s="1">
        <v>43</v>
      </c>
      <c r="I13" s="1">
        <v>138</v>
      </c>
      <c r="J13" s="1">
        <v>35</v>
      </c>
      <c r="K13" s="1">
        <v>2</v>
      </c>
      <c r="L13" s="1">
        <v>7</v>
      </c>
      <c r="M13" s="1">
        <v>4</v>
      </c>
      <c r="N13" s="1">
        <v>2</v>
      </c>
      <c r="O13" s="1">
        <v>1</v>
      </c>
      <c r="P13" s="1">
        <v>3</v>
      </c>
    </row>
    <row r="14" spans="1:16" x14ac:dyDescent="0.2">
      <c r="A14" s="1" t="s">
        <v>29</v>
      </c>
      <c r="B14" s="1">
        <v>4315</v>
      </c>
      <c r="C14" s="1">
        <v>127</v>
      </c>
      <c r="D14" s="1">
        <v>11</v>
      </c>
      <c r="E14" s="1">
        <v>497</v>
      </c>
      <c r="F14" s="1">
        <v>820</v>
      </c>
      <c r="G14" s="1">
        <v>0</v>
      </c>
      <c r="H14" s="1">
        <v>1</v>
      </c>
      <c r="I14" s="1">
        <v>58</v>
      </c>
      <c r="J14" s="1">
        <v>74</v>
      </c>
      <c r="K14" s="1">
        <v>0</v>
      </c>
      <c r="L14" s="1">
        <v>7</v>
      </c>
      <c r="M14" s="1">
        <v>2</v>
      </c>
      <c r="N14" s="1">
        <v>0</v>
      </c>
      <c r="O14" s="1">
        <v>0</v>
      </c>
      <c r="P14" s="1">
        <v>0</v>
      </c>
    </row>
  </sheetData>
  <sortState columnSort="1" ref="B1:P14">
    <sortCondition ref="B1:P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39</vt:i4>
      </vt:variant>
      <vt:variant>
        <vt:lpstr>Benoemde bereiken</vt:lpstr>
      </vt:variant>
      <vt:variant>
        <vt:i4>10</vt:i4>
      </vt:variant>
    </vt:vector>
  </HeadingPairs>
  <TitlesOfParts>
    <vt:vector size="49" baseType="lpstr">
      <vt:lpstr>2010_2011</vt:lpstr>
      <vt:lpstr>2011_2012</vt:lpstr>
      <vt:lpstr>2012_2013</vt:lpstr>
      <vt:lpstr>2013_2014</vt:lpstr>
      <vt:lpstr>2014_2015</vt:lpstr>
      <vt:lpstr>2015_2016</vt:lpstr>
      <vt:lpstr>2016_2017</vt:lpstr>
      <vt:lpstr>2017_2018</vt:lpstr>
      <vt:lpstr>2018_2019</vt:lpstr>
      <vt:lpstr>2019_2020</vt:lpstr>
      <vt:lpstr>1.0</vt:lpstr>
      <vt:lpstr>1.1</vt:lpstr>
      <vt:lpstr>1.2</vt:lpstr>
      <vt:lpstr>1.3</vt:lpstr>
      <vt:lpstr>2.0</vt:lpstr>
      <vt:lpstr>2.1</vt:lpstr>
      <vt:lpstr>2.2</vt:lpstr>
      <vt:lpstr>2.3</vt:lpstr>
      <vt:lpstr>volume</vt:lpstr>
      <vt:lpstr>3.0</vt:lpstr>
      <vt:lpstr>3.1</vt:lpstr>
      <vt:lpstr>3.2</vt:lpstr>
      <vt:lpstr>3.3</vt:lpstr>
      <vt:lpstr>4.1</vt:lpstr>
      <vt:lpstr>4.2</vt:lpstr>
      <vt:lpstr>4.3</vt:lpstr>
      <vt:lpstr>grafieken</vt:lpstr>
      <vt:lpstr>grafieken (2)</vt:lpstr>
      <vt:lpstr>zst_1011</vt:lpstr>
      <vt:lpstr>zst_1112</vt:lpstr>
      <vt:lpstr>zst_1213</vt:lpstr>
      <vt:lpstr>zst_1314</vt:lpstr>
      <vt:lpstr>zst_1415</vt:lpstr>
      <vt:lpstr>zst_1516</vt:lpstr>
      <vt:lpstr>zst_1617</vt:lpstr>
      <vt:lpstr>zst_1718</vt:lpstr>
      <vt:lpstr>zst_1819</vt:lpstr>
      <vt:lpstr>zst_1920</vt:lpstr>
      <vt:lpstr>gemiddelden</vt:lpstr>
      <vt:lpstr>'2010_2011'!Database</vt:lpstr>
      <vt:lpstr>'2011_2012'!Database</vt:lpstr>
      <vt:lpstr>'2012_2013'!Database</vt:lpstr>
      <vt:lpstr>'2013_2014'!Database</vt:lpstr>
      <vt:lpstr>'2014_2015'!Database</vt:lpstr>
      <vt:lpstr>'2015_2016'!Database</vt:lpstr>
      <vt:lpstr>'2016_2017'!Database</vt:lpstr>
      <vt:lpstr>'2017_2018'!Database</vt:lpstr>
      <vt:lpstr>'2018_2019'!Database</vt:lpstr>
      <vt:lpstr>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</dc:creator>
  <cp:lastModifiedBy>Bas</cp:lastModifiedBy>
  <dcterms:created xsi:type="dcterms:W3CDTF">2020-09-30T15:45:50Z</dcterms:created>
  <dcterms:modified xsi:type="dcterms:W3CDTF">2021-01-12T11:17:51Z</dcterms:modified>
</cp:coreProperties>
</file>