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65" windowWidth="28830" windowHeight="12000" activeTab="1"/>
  </bookViews>
  <sheets>
    <sheet name="helm duinen" sheetId="4" r:id="rId1"/>
    <sheet name="embryonale duinen" sheetId="1" r:id="rId2"/>
    <sheet name="Blad2" sheetId="2" r:id="rId3"/>
    <sheet name="Blad3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Q8" i="1" l="1"/>
  <c r="Q9" i="1"/>
  <c r="Q10" i="1"/>
  <c r="H13" i="1"/>
  <c r="I13" i="1"/>
  <c r="J13" i="1"/>
  <c r="K13" i="1"/>
  <c r="L13" i="1"/>
  <c r="M13" i="1"/>
  <c r="N13" i="1"/>
  <c r="O13" i="1"/>
  <c r="P13" i="1"/>
  <c r="Q13" i="1"/>
  <c r="H14" i="1"/>
  <c r="I14" i="1"/>
  <c r="J14" i="1"/>
  <c r="K14" i="1"/>
  <c r="L14" i="1"/>
  <c r="M14" i="1"/>
  <c r="N14" i="1"/>
  <c r="O14" i="1"/>
  <c r="P14" i="1"/>
  <c r="Q14" i="1"/>
  <c r="I12" i="1"/>
  <c r="J12" i="1"/>
  <c r="K12" i="1"/>
  <c r="L12" i="1"/>
  <c r="M12" i="1"/>
  <c r="N12" i="1"/>
  <c r="O12" i="1"/>
  <c r="P12" i="1"/>
  <c r="Q12" i="1"/>
  <c r="H12" i="1"/>
  <c r="I15" i="1" l="1"/>
  <c r="J15" i="1"/>
  <c r="K15" i="1"/>
  <c r="L15" i="1"/>
  <c r="M15" i="1"/>
  <c r="N15" i="1"/>
  <c r="O15" i="1"/>
  <c r="P15" i="1"/>
  <c r="H15" i="1"/>
  <c r="E8" i="1" l="1"/>
  <c r="F8" i="1"/>
  <c r="E9" i="1"/>
  <c r="F9" i="1"/>
  <c r="E10" i="1"/>
  <c r="F10" i="1"/>
  <c r="I10" i="1"/>
  <c r="J10" i="1"/>
  <c r="K10" i="1"/>
  <c r="L10" i="1"/>
  <c r="M10" i="1"/>
  <c r="N10" i="1"/>
  <c r="O10" i="1"/>
  <c r="P10" i="1"/>
  <c r="I9" i="1"/>
  <c r="J9" i="1"/>
  <c r="K9" i="1"/>
  <c r="L9" i="1"/>
  <c r="M9" i="1"/>
  <c r="N9" i="1"/>
  <c r="O9" i="1"/>
  <c r="P9" i="1"/>
  <c r="H9" i="1"/>
  <c r="H10" i="1"/>
  <c r="I8" i="1"/>
  <c r="J8" i="1"/>
  <c r="K8" i="1"/>
  <c r="L8" i="1"/>
  <c r="M8" i="1"/>
  <c r="N8" i="1"/>
  <c r="O8" i="1"/>
  <c r="P8" i="1"/>
  <c r="H8" i="1"/>
  <c r="C8" i="1"/>
  <c r="C60" i="2" l="1"/>
  <c r="D60" i="2"/>
  <c r="E60" i="2"/>
  <c r="B60" i="2"/>
  <c r="C56" i="2"/>
  <c r="D56" i="2"/>
  <c r="E56" i="2"/>
  <c r="C57" i="2"/>
  <c r="D57" i="2"/>
  <c r="E57" i="2"/>
  <c r="B57" i="2"/>
  <c r="B56" i="2"/>
  <c r="B53" i="2"/>
  <c r="E59" i="2"/>
  <c r="D59" i="2"/>
  <c r="C59" i="2"/>
  <c r="B59" i="2"/>
  <c r="E58" i="2"/>
  <c r="D58" i="2"/>
  <c r="C58" i="2"/>
  <c r="B58" i="2"/>
  <c r="E55" i="2"/>
  <c r="D55" i="2"/>
  <c r="C55" i="2"/>
  <c r="B55" i="2"/>
  <c r="E54" i="2"/>
  <c r="D54" i="2"/>
  <c r="C54" i="2"/>
  <c r="B54" i="2"/>
  <c r="B61" i="2" s="1"/>
  <c r="E53" i="2"/>
  <c r="D53" i="2"/>
  <c r="C53" i="2"/>
  <c r="E61" i="2" l="1"/>
  <c r="C61" i="2"/>
  <c r="D61" i="2"/>
  <c r="B30" i="2" l="1"/>
  <c r="C29" i="2"/>
  <c r="D29" i="2"/>
  <c r="E29" i="2"/>
  <c r="C30" i="2"/>
  <c r="D30" i="2"/>
  <c r="E30" i="2"/>
  <c r="C31" i="2"/>
  <c r="D31" i="2"/>
  <c r="D35" i="2" s="1"/>
  <c r="E31" i="2"/>
  <c r="E35" i="2" s="1"/>
  <c r="C32" i="2"/>
  <c r="C34" i="2" s="1"/>
  <c r="D32" i="2"/>
  <c r="D34" i="2" s="1"/>
  <c r="E32" i="2"/>
  <c r="E34" i="2" s="1"/>
  <c r="C33" i="2"/>
  <c r="D33" i="2"/>
  <c r="E33" i="2"/>
  <c r="C35" i="2"/>
  <c r="B35" i="2"/>
  <c r="B34" i="2"/>
  <c r="B33" i="2"/>
  <c r="B32" i="2"/>
  <c r="B29" i="2"/>
  <c r="B31" i="2"/>
  <c r="C11" i="2"/>
  <c r="D11" i="2"/>
  <c r="E11" i="2"/>
  <c r="C12" i="2"/>
  <c r="D12" i="2"/>
  <c r="E12" i="2"/>
  <c r="C13" i="2"/>
  <c r="D13" i="2"/>
  <c r="D17" i="2" s="1"/>
  <c r="E13" i="2"/>
  <c r="E17" i="2" s="1"/>
  <c r="C14" i="2"/>
  <c r="C16" i="2" s="1"/>
  <c r="D14" i="2"/>
  <c r="D16" i="2" s="1"/>
  <c r="E14" i="2"/>
  <c r="E16" i="2" s="1"/>
  <c r="C15" i="2"/>
  <c r="D15" i="2"/>
  <c r="E15" i="2"/>
  <c r="C17" i="2"/>
  <c r="B17" i="2"/>
  <c r="B16" i="2"/>
  <c r="B15" i="2"/>
  <c r="B14" i="2"/>
  <c r="B12" i="2"/>
  <c r="B13" i="2"/>
  <c r="B11" i="2"/>
  <c r="E9" i="4" l="1"/>
  <c r="E10" i="4"/>
  <c r="E8" i="4"/>
  <c r="F4" i="4"/>
  <c r="F9" i="4" s="1"/>
  <c r="G4" i="4"/>
  <c r="G9" i="4" s="1"/>
  <c r="H4" i="4"/>
  <c r="H9" i="4" s="1"/>
  <c r="F5" i="4"/>
  <c r="F10" i="4" s="1"/>
  <c r="G5" i="4"/>
  <c r="G10" i="4" s="1"/>
  <c r="H5" i="4"/>
  <c r="H10" i="4" s="1"/>
  <c r="F3" i="4"/>
  <c r="F8" i="4" s="1"/>
  <c r="G3" i="4"/>
  <c r="G8" i="4" s="1"/>
  <c r="H3" i="4"/>
  <c r="H8" i="4" s="1"/>
  <c r="D10" i="4"/>
  <c r="C10" i="4"/>
  <c r="D9" i="4"/>
  <c r="C9" i="4"/>
  <c r="D8" i="4"/>
  <c r="C8" i="4"/>
  <c r="I5" i="1"/>
  <c r="C9" i="1"/>
  <c r="D9" i="1"/>
  <c r="C10" i="1"/>
  <c r="D10" i="1"/>
  <c r="D8" i="1"/>
</calcChain>
</file>

<file path=xl/sharedStrings.xml><?xml version="1.0" encoding="utf-8"?>
<sst xmlns="http://schemas.openxmlformats.org/spreadsheetml/2006/main" count="54" uniqueCount="18">
  <si>
    <t>lengte</t>
  </si>
  <si>
    <t>noord</t>
  </si>
  <si>
    <t>midden</t>
  </si>
  <si>
    <t>zuid</t>
  </si>
  <si>
    <t>m2</t>
  </si>
  <si>
    <t>Noord</t>
  </si>
  <si>
    <t>Centraal</t>
  </si>
  <si>
    <t>Zuid</t>
  </si>
  <si>
    <t>hoge dynamiek</t>
  </si>
  <si>
    <t>Totaal</t>
  </si>
  <si>
    <t>B+U+W</t>
  </si>
  <si>
    <t>Midden</t>
  </si>
  <si>
    <t>Zeerepen 1987</t>
  </si>
  <si>
    <t>Duneagebied</t>
  </si>
  <si>
    <t>D+E+H</t>
  </si>
  <si>
    <t>Zandmotor</t>
  </si>
  <si>
    <t>Duinversterking</t>
  </si>
  <si>
    <t>geel is gecorrigeerd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</si>
</sst>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ontwikkeling helm</a:t>
            </a:r>
            <a:r>
              <a:rPr lang="en-US" baseline="0"/>
              <a:t> </a:t>
            </a:r>
            <a:r>
              <a:rPr lang="en-US"/>
              <a:t>duinen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089129483814524"/>
          <c:y val="0.14399314668999708"/>
          <c:w val="0.6242053805774278"/>
          <c:h val="0.64185549722951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'helm duinen'!$A$8</c:f>
              <c:strCache>
                <c:ptCount val="1"/>
                <c:pt idx="0">
                  <c:v>Noord</c:v>
                </c:pt>
              </c:strCache>
            </c:strRef>
          </c:tx>
          <c:xVal>
            <c:numRef>
              <c:f>'helm duinen'!$C$7:$H$7</c:f>
              <c:numCache>
                <c:formatCode>General</c:formatCode>
                <c:ptCount val="6"/>
                <c:pt idx="0">
                  <c:v>2005</c:v>
                </c:pt>
                <c:pt idx="1">
                  <c:v>2008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'helm duinen'!$C$8:$H$8</c:f>
              <c:numCache>
                <c:formatCode>General</c:formatCode>
                <c:ptCount val="6"/>
                <c:pt idx="0">
                  <c:v>18.948936170212765</c:v>
                </c:pt>
                <c:pt idx="1">
                  <c:v>23.693617021276594</c:v>
                </c:pt>
                <c:pt idx="2">
                  <c:v>19.770212765957446</c:v>
                </c:pt>
                <c:pt idx="3">
                  <c:v>5.5834155972359332</c:v>
                </c:pt>
                <c:pt idx="4">
                  <c:v>10.278381046396841</c:v>
                </c:pt>
                <c:pt idx="5">
                  <c:v>10.167818361303061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'helm duinen'!$A$9</c:f>
              <c:strCache>
                <c:ptCount val="1"/>
                <c:pt idx="0">
                  <c:v>Centraal</c:v>
                </c:pt>
              </c:strCache>
            </c:strRef>
          </c:tx>
          <c:xVal>
            <c:numRef>
              <c:f>'helm duinen'!$C$7:$H$7</c:f>
              <c:numCache>
                <c:formatCode>General</c:formatCode>
                <c:ptCount val="6"/>
                <c:pt idx="0">
                  <c:v>2005</c:v>
                </c:pt>
                <c:pt idx="1">
                  <c:v>2008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'helm duinen'!$C$9:$H$9</c:f>
              <c:numCache>
                <c:formatCode>General</c:formatCode>
                <c:ptCount val="6"/>
                <c:pt idx="0">
                  <c:v>19.412955465587043</c:v>
                </c:pt>
                <c:pt idx="1">
                  <c:v>38.493927125506076</c:v>
                </c:pt>
                <c:pt idx="2">
                  <c:v>12.611336032388664</c:v>
                </c:pt>
                <c:pt idx="3">
                  <c:v>10.681746031746032</c:v>
                </c:pt>
                <c:pt idx="4">
                  <c:v>13.139682539682539</c:v>
                </c:pt>
                <c:pt idx="5">
                  <c:v>14.204761904761904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'helm duinen'!$A$10</c:f>
              <c:strCache>
                <c:ptCount val="1"/>
                <c:pt idx="0">
                  <c:v>Zuid</c:v>
                </c:pt>
              </c:strCache>
            </c:strRef>
          </c:tx>
          <c:xVal>
            <c:numRef>
              <c:f>'helm duinen'!$C$7:$H$7</c:f>
              <c:numCache>
                <c:formatCode>General</c:formatCode>
                <c:ptCount val="6"/>
                <c:pt idx="0">
                  <c:v>2005</c:v>
                </c:pt>
                <c:pt idx="1">
                  <c:v>2008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'helm duinen'!$C$10:$H$10</c:f>
              <c:numCache>
                <c:formatCode>General</c:formatCode>
                <c:ptCount val="6"/>
                <c:pt idx="0">
                  <c:v>12.328125</c:v>
                </c:pt>
                <c:pt idx="1">
                  <c:v>30.796875</c:v>
                </c:pt>
                <c:pt idx="2">
                  <c:v>31.181249999999999</c:v>
                </c:pt>
                <c:pt idx="3">
                  <c:v>10.70473328324568</c:v>
                </c:pt>
                <c:pt idx="4">
                  <c:v>13.030803906836965</c:v>
                </c:pt>
                <c:pt idx="5">
                  <c:v>12.02404207362885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62720"/>
        <c:axId val="308463296"/>
      </c:scatterChart>
      <c:valAx>
        <c:axId val="3084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8463296"/>
        <c:crosses val="autoZero"/>
        <c:crossBetween val="midCat"/>
      </c:valAx>
      <c:valAx>
        <c:axId val="308463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</a:t>
                </a:r>
                <a:r>
                  <a:rPr lang="en-US" baseline="30000"/>
                  <a:t>2</a:t>
                </a:r>
                <a:r>
                  <a:rPr lang="en-US"/>
                  <a:t>/m kustlijn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8462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ontwikkeling embryonale duinen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089129483814524"/>
          <c:y val="0.14399314668999708"/>
          <c:w val="0.8277982617442281"/>
          <c:h val="0.6073726129061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'embryonale duinen'!$A$8</c:f>
              <c:strCache>
                <c:ptCount val="1"/>
                <c:pt idx="0">
                  <c:v>Noord</c:v>
                </c:pt>
              </c:strCache>
            </c:strRef>
          </c:tx>
          <c:marker>
            <c:symbol val="diamond"/>
            <c:size val="8"/>
          </c:marker>
          <c:xVal>
            <c:numRef>
              <c:f>'embryonale duinen'!$C$7:$Q$7</c:f>
              <c:numCache>
                <c:formatCode>General</c:formatCode>
                <c:ptCount val="15"/>
                <c:pt idx="0">
                  <c:v>2005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xVal>
          <c:yVal>
            <c:numRef>
              <c:f>'embryonale duinen'!$C$8:$Q$8</c:f>
              <c:numCache>
                <c:formatCode>General</c:formatCode>
                <c:ptCount val="15"/>
                <c:pt idx="0">
                  <c:v>3.9276595744680849</c:v>
                </c:pt>
                <c:pt idx="1">
                  <c:v>19.540425531914895</c:v>
                </c:pt>
                <c:pt idx="2">
                  <c:v>22.131914893617022</c:v>
                </c:pt>
                <c:pt idx="3">
                  <c:v>0</c:v>
                </c:pt>
                <c:pt idx="5">
                  <c:v>0</c:v>
                </c:pt>
                <c:pt idx="6">
                  <c:v>5.3177849938795652E-2</c:v>
                </c:pt>
                <c:pt idx="7">
                  <c:v>0.11044767757915104</c:v>
                </c:pt>
                <c:pt idx="8">
                  <c:v>0.33733033015897168</c:v>
                </c:pt>
                <c:pt idx="9">
                  <c:v>0.43296668461770094</c:v>
                </c:pt>
                <c:pt idx="10">
                  <c:v>0.59901789932536043</c:v>
                </c:pt>
                <c:pt idx="11">
                  <c:v>10.186532411801709</c:v>
                </c:pt>
                <c:pt idx="12">
                  <c:v>8.0736766236392725</c:v>
                </c:pt>
                <c:pt idx="13">
                  <c:v>9.0596622561506575</c:v>
                </c:pt>
                <c:pt idx="14">
                  <c:v>10.087588866746744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'embryonale duinen'!$A$9</c:f>
              <c:strCache>
                <c:ptCount val="1"/>
                <c:pt idx="0">
                  <c:v>Centraal</c:v>
                </c:pt>
              </c:strCache>
            </c:strRef>
          </c:tx>
          <c:marker>
            <c:symbol val="square"/>
            <c:size val="6"/>
          </c:marker>
          <c:xVal>
            <c:numRef>
              <c:f>'embryonale duinen'!$C$7:$Q$7</c:f>
              <c:numCache>
                <c:formatCode>General</c:formatCode>
                <c:ptCount val="15"/>
                <c:pt idx="0">
                  <c:v>2005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xVal>
          <c:yVal>
            <c:numRef>
              <c:f>'embryonale duinen'!$C$9:$Q$9</c:f>
              <c:numCache>
                <c:formatCode>General</c:formatCode>
                <c:ptCount val="15"/>
                <c:pt idx="0">
                  <c:v>4.6477732793522266</c:v>
                </c:pt>
                <c:pt idx="1">
                  <c:v>10.805668016194332</c:v>
                </c:pt>
                <c:pt idx="2">
                  <c:v>19.251012145748987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0.13441533944103173</c:v>
                </c:pt>
                <c:pt idx="8">
                  <c:v>1.2375247582063494E-2</c:v>
                </c:pt>
                <c:pt idx="9">
                  <c:v>2.7077242423888891E-2</c:v>
                </c:pt>
                <c:pt idx="10">
                  <c:v>3.1088708978607618</c:v>
                </c:pt>
                <c:pt idx="11">
                  <c:v>22.636883859299243</c:v>
                </c:pt>
                <c:pt idx="12">
                  <c:v>19.612472741828103</c:v>
                </c:pt>
                <c:pt idx="13">
                  <c:v>32.074587360359935</c:v>
                </c:pt>
                <c:pt idx="14">
                  <c:v>51.292847716597684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'embryonale duinen'!$A$10</c:f>
              <c:strCache>
                <c:ptCount val="1"/>
                <c:pt idx="0">
                  <c:v>Zuid</c:v>
                </c:pt>
              </c:strCache>
            </c:strRef>
          </c:tx>
          <c:marker>
            <c:symbol val="circle"/>
            <c:size val="7"/>
          </c:marker>
          <c:xVal>
            <c:numRef>
              <c:f>'embryonale duinen'!$C$7:$Q$7</c:f>
              <c:numCache>
                <c:formatCode>General</c:formatCode>
                <c:ptCount val="15"/>
                <c:pt idx="0">
                  <c:v>2005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xVal>
          <c:yVal>
            <c:numRef>
              <c:f>'embryonale duinen'!$C$10:$Q$10</c:f>
              <c:numCache>
                <c:formatCode>General</c:formatCode>
                <c:ptCount val="15"/>
                <c:pt idx="0">
                  <c:v>2.7749999999999999</c:v>
                </c:pt>
                <c:pt idx="1">
                  <c:v>3.9343750000000002</c:v>
                </c:pt>
                <c:pt idx="2">
                  <c:v>10.709375</c:v>
                </c:pt>
                <c:pt idx="3">
                  <c:v>0</c:v>
                </c:pt>
                <c:pt idx="5">
                  <c:v>0.17110027719383922</c:v>
                </c:pt>
                <c:pt idx="6">
                  <c:v>1.1722481699324268</c:v>
                </c:pt>
                <c:pt idx="7">
                  <c:v>0.96043770256643124</c:v>
                </c:pt>
                <c:pt idx="8">
                  <c:v>1.7228294770092374</c:v>
                </c:pt>
                <c:pt idx="9">
                  <c:v>1.9637793731450375</c:v>
                </c:pt>
                <c:pt idx="10">
                  <c:v>7.6925561442008323</c:v>
                </c:pt>
                <c:pt idx="11">
                  <c:v>19.52867700805449</c:v>
                </c:pt>
                <c:pt idx="12">
                  <c:v>22.581739706866571</c:v>
                </c:pt>
                <c:pt idx="13">
                  <c:v>32.085203960414105</c:v>
                </c:pt>
                <c:pt idx="14">
                  <c:v>44.175098821864367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65600"/>
        <c:axId val="308466176"/>
      </c:scatterChart>
      <c:valAx>
        <c:axId val="308465600"/>
        <c:scaling>
          <c:orientation val="minMax"/>
          <c:max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8466176"/>
        <c:crosses val="autoZero"/>
        <c:crossBetween val="midCat"/>
        <c:majorUnit val="1"/>
      </c:valAx>
      <c:valAx>
        <c:axId val="308466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</a:t>
                </a:r>
                <a:r>
                  <a:rPr lang="en-US" baseline="30000"/>
                  <a:t>2</a:t>
                </a:r>
                <a:r>
                  <a:rPr lang="en-US"/>
                  <a:t>/m kustlijn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84656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83531866209034E-2"/>
          <c:y val="5.1400554097404488E-2"/>
          <c:w val="0.45344679991924092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3.1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1528393566188843"/>
                  <c:y val="-0.77571697180884169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Blad2!$B$3:$E$3</c:f>
              <c:numCache>
                <c:formatCode>0.00</c:formatCode>
                <c:ptCount val="4"/>
                <c:pt idx="0">
                  <c:v>2.4405986993999997</c:v>
                </c:pt>
                <c:pt idx="1">
                  <c:v>1.402733172</c:v>
                </c:pt>
                <c:pt idx="2">
                  <c:v>0.98916651779999998</c:v>
                </c:pt>
                <c:pt idx="3">
                  <c:v>0.3656454012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3.2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041214079009354"/>
                  <c:y val="-0.48975145832932254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Blad2!$B$4:$E$4</c:f>
              <c:numCache>
                <c:formatCode>0.00</c:formatCode>
                <c:ptCount val="4"/>
                <c:pt idx="0">
                  <c:v>3.0164863887999998</c:v>
                </c:pt>
                <c:pt idx="1">
                  <c:v>1.4185644782</c:v>
                </c:pt>
                <c:pt idx="2">
                  <c:v>2.8214784839999996</c:v>
                </c:pt>
                <c:pt idx="3">
                  <c:v>1.0951217129999999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3.3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72497476277004"/>
                  <c:y val="-0.51011788563104432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Blad2!$B$5:$E$5</c:f>
              <c:numCache>
                <c:formatCode>0.00</c:formatCode>
                <c:ptCount val="4"/>
                <c:pt idx="0">
                  <c:v>4.5701748458000004</c:v>
                </c:pt>
                <c:pt idx="1">
                  <c:v>2.0761559742000002</c:v>
                </c:pt>
                <c:pt idx="2">
                  <c:v>1.3623424248</c:v>
                </c:pt>
                <c:pt idx="3">
                  <c:v>1.2371973137999999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Blad2!$A$6</c:f>
              <c:strCache>
                <c:ptCount val="1"/>
                <c:pt idx="0">
                  <c:v>4.1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7030A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041214079009354"/>
                  <c:y val="-0.491485410289484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Blad2!$B$6:$E$6</c:f>
              <c:numCache>
                <c:formatCode>0.00</c:formatCode>
                <c:ptCount val="4"/>
                <c:pt idx="0">
                  <c:v>0.38256729719999999</c:v>
                </c:pt>
                <c:pt idx="1">
                  <c:v>0.33144044310000004</c:v>
                </c:pt>
                <c:pt idx="2">
                  <c:v>0.2655189054</c:v>
                </c:pt>
                <c:pt idx="3">
                  <c:v>0.18599130829999999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Blad2!$A$7</c:f>
              <c:strCache>
                <c:ptCount val="1"/>
                <c:pt idx="0">
                  <c:v>4.2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B0F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029234807187565"/>
                  <c:y val="-0.40020586668720198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Blad2!$B$7:$E$7</c:f>
              <c:numCache>
                <c:formatCode>0.00</c:formatCode>
                <c:ptCount val="4"/>
                <c:pt idx="0">
                  <c:v>1.1233341404999999</c:v>
                </c:pt>
                <c:pt idx="1">
                  <c:v>1.0640688140999999</c:v>
                </c:pt>
                <c:pt idx="2">
                  <c:v>0.27026796830000005</c:v>
                </c:pt>
                <c:pt idx="3">
                  <c:v>0.28812471820000002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Blad2!$A$8</c:f>
              <c:strCache>
                <c:ptCount val="1"/>
                <c:pt idx="0">
                  <c:v>4.3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215573053368327"/>
                  <c:y val="-0.23568501370091574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Blad2!$B$8:$E$8</c:f>
              <c:numCache>
                <c:formatCode>0.00</c:formatCode>
                <c:ptCount val="4"/>
                <c:pt idx="0">
                  <c:v>0.69068402169999998</c:v>
                </c:pt>
                <c:pt idx="1">
                  <c:v>0.52163275170000001</c:v>
                </c:pt>
                <c:pt idx="2">
                  <c:v>0.71884663949999994</c:v>
                </c:pt>
                <c:pt idx="3">
                  <c:v>0.72365564809999994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68480"/>
        <c:axId val="308469056"/>
      </c:scatterChart>
      <c:valAx>
        <c:axId val="3084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8469056"/>
        <c:crosses val="autoZero"/>
        <c:crossBetween val="midCat"/>
      </c:valAx>
      <c:valAx>
        <c:axId val="308469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08468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592260582811763"/>
          <c:y val="2.2961066297030736E-2"/>
          <c:w val="0.13382098391547209"/>
          <c:h val="0.954077610714308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hoog dynamisch</a:t>
            </a:r>
          </a:p>
        </c:rich>
      </c:tx>
      <c:layout>
        <c:manualLayout>
          <c:xMode val="edge"/>
          <c:yMode val="edge"/>
          <c:x val="0.18821642031588159"/>
          <c:y val="3.8888888888888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371322005801906E-2"/>
          <c:y val="5.1400554097404488E-2"/>
          <c:w val="0.53297895657779615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Blad2!$A$14</c:f>
              <c:strCache>
                <c:ptCount val="1"/>
                <c:pt idx="0">
                  <c:v>Zeerepen 1987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6057871713404246"/>
                  <c:y val="-0.19099212598425197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Blad2!$B$14:$E$14</c:f>
              <c:numCache>
                <c:formatCode>0.00</c:formatCode>
                <c:ptCount val="4"/>
                <c:pt idx="0">
                  <c:v>10.027259934</c:v>
                </c:pt>
                <c:pt idx="1">
                  <c:v>4.8974536244000006</c:v>
                </c:pt>
                <c:pt idx="2">
                  <c:v>5.1729874265999989</c:v>
                </c:pt>
                <c:pt idx="3">
                  <c:v>2.6979644279999997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Blad2!$A$15</c:f>
              <c:strCache>
                <c:ptCount val="1"/>
                <c:pt idx="0">
                  <c:v>Duneagebied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6291789842059216"/>
                  <c:y val="-0.11013167104111986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Blad2!$B$15:$E$15</c:f>
              <c:numCache>
                <c:formatCode>0.00</c:formatCode>
                <c:ptCount val="4"/>
                <c:pt idx="0">
                  <c:v>2.1965854594000001</c:v>
                </c:pt>
                <c:pt idx="1">
                  <c:v>1.9171420089</c:v>
                </c:pt>
                <c:pt idx="2">
                  <c:v>1.2546335131999999</c:v>
                </c:pt>
                <c:pt idx="3">
                  <c:v>1.1977716746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Blad2!$A$16</c:f>
              <c:strCache>
                <c:ptCount val="1"/>
                <c:pt idx="0">
                  <c:v>Totaal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5339761477183775"/>
                  <c:y val="0.17954899387576553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Blad2!$B$16:$E$16</c:f>
              <c:numCache>
                <c:formatCode>0.00</c:formatCode>
                <c:ptCount val="4"/>
                <c:pt idx="0">
                  <c:v>12.2238453934</c:v>
                </c:pt>
                <c:pt idx="1">
                  <c:v>6.8145956333000006</c:v>
                </c:pt>
                <c:pt idx="2">
                  <c:v>6.4276209397999988</c:v>
                </c:pt>
                <c:pt idx="3">
                  <c:v>3.8957361025999999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241536"/>
        <c:axId val="309242112"/>
      </c:scatterChart>
      <c:valAx>
        <c:axId val="3092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9242112"/>
        <c:crosses val="autoZero"/>
        <c:crossBetween val="midCat"/>
      </c:valAx>
      <c:valAx>
        <c:axId val="309242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09241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788635631072422"/>
          <c:y val="2.2961066297030736E-2"/>
          <c:w val="0.22185734677902105"/>
          <c:h val="0.9540776107143086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erosieve</a:t>
            </a:r>
            <a:r>
              <a:rPr lang="en-US" sz="1400" baseline="0"/>
              <a:t> verschijnselen</a:t>
            </a:r>
            <a:endParaRPr lang="en-US" sz="1400"/>
          </a:p>
        </c:rich>
      </c:tx>
      <c:layout>
        <c:manualLayout>
          <c:xMode val="edge"/>
          <c:yMode val="edge"/>
          <c:x val="9.4111756558730802E-2"/>
          <c:y val="0.0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743337019703444E-2"/>
          <c:y val="5.1400554097404488E-2"/>
          <c:w val="0.52836627684793047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Blad2!$A$32</c:f>
              <c:strCache>
                <c:ptCount val="1"/>
                <c:pt idx="0">
                  <c:v>Zeerepen 1987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7428750405337871"/>
                  <c:y val="-3.4531496062992127E-2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Blad2!$B$32:$E$32</c:f>
              <c:numCache>
                <c:formatCode>0.00</c:formatCode>
                <c:ptCount val="4"/>
                <c:pt idx="0">
                  <c:v>0.193237503</c:v>
                </c:pt>
                <c:pt idx="1">
                  <c:v>0.2215711762</c:v>
                </c:pt>
                <c:pt idx="2">
                  <c:v>0.25708728489999999</c:v>
                </c:pt>
                <c:pt idx="3">
                  <c:v>0.36569249570000001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Blad2!$A$33</c:f>
              <c:strCache>
                <c:ptCount val="1"/>
                <c:pt idx="0">
                  <c:v>Duneagebied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7428750405337871"/>
                  <c:y val="0.14446587926509186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Blad2!$B$33:$E$33</c:f>
              <c:numCache>
                <c:formatCode>0.00</c:formatCode>
                <c:ptCount val="4"/>
                <c:pt idx="0">
                  <c:v>0.42158613039999993</c:v>
                </c:pt>
                <c:pt idx="1">
                  <c:v>0.4515917599</c:v>
                </c:pt>
                <c:pt idx="2">
                  <c:v>0.37043140960000004</c:v>
                </c:pt>
                <c:pt idx="3">
                  <c:v>0.38305923519999996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Blad2!$A$34</c:f>
              <c:strCache>
                <c:ptCount val="1"/>
                <c:pt idx="0">
                  <c:v>Totaal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696050336188473"/>
                  <c:y val="0.57949562554680667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Blad2!$B$34:$E$34</c:f>
              <c:numCache>
                <c:formatCode>0.00</c:formatCode>
                <c:ptCount val="4"/>
                <c:pt idx="0">
                  <c:v>0.6148236333999999</c:v>
                </c:pt>
                <c:pt idx="1">
                  <c:v>0.6731629361</c:v>
                </c:pt>
                <c:pt idx="2">
                  <c:v>0.62751869449999997</c:v>
                </c:pt>
                <c:pt idx="3">
                  <c:v>0.74875173090000002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244416"/>
        <c:axId val="309244992"/>
      </c:scatterChart>
      <c:valAx>
        <c:axId val="3092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9244992"/>
        <c:crosses val="autoZero"/>
        <c:crossBetween val="midCat"/>
      </c:valAx>
      <c:valAx>
        <c:axId val="3092449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309244416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77956993905598815"/>
          <c:y val="2.2961066297030736E-2"/>
          <c:w val="0.21017360720009098"/>
          <c:h val="0.9540776107143086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83531866209034E-2"/>
          <c:y val="5.1400554097404488E-2"/>
          <c:w val="0.45344679991924092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Blad2!$A$29</c:f>
              <c:strCache>
                <c:ptCount val="1"/>
                <c:pt idx="0">
                  <c:v>Noord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8753520674780517"/>
                  <c:y val="-0.70400876206333607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Blad2!$B$29:$E$29</c:f>
              <c:numCache>
                <c:formatCode>0.00</c:formatCode>
                <c:ptCount val="4"/>
                <c:pt idx="0">
                  <c:v>8.6206875999999988E-2</c:v>
                </c:pt>
                <c:pt idx="1">
                  <c:v>8.4451199899999996E-2</c:v>
                </c:pt>
                <c:pt idx="2">
                  <c:v>0.1092545429</c:v>
                </c:pt>
                <c:pt idx="3">
                  <c:v>0.11189589319999999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Blad2!$A$30</c:f>
              <c:strCache>
                <c:ptCount val="1"/>
                <c:pt idx="0">
                  <c:v>Midden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0138320547769368"/>
                  <c:y val="-0.51776731230792394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Blad2!$B$30:$E$30</c:f>
              <c:numCache>
                <c:formatCode>0.00</c:formatCode>
                <c:ptCount val="4"/>
                <c:pt idx="0">
                  <c:v>0.33908980529999999</c:v>
                </c:pt>
                <c:pt idx="1">
                  <c:v>0.37153530950000002</c:v>
                </c:pt>
                <c:pt idx="2">
                  <c:v>0.26263818340000006</c:v>
                </c:pt>
                <c:pt idx="3">
                  <c:v>0.24615447060000001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Blad2!$A$31</c:f>
              <c:strCache>
                <c:ptCount val="1"/>
                <c:pt idx="0">
                  <c:v>Zuid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9795120204569023"/>
                  <c:y val="8.1424012422763647E-2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Blad2!$B$31:$E$31</c:f>
              <c:numCache>
                <c:formatCode>0.00</c:formatCode>
                <c:ptCount val="4"/>
                <c:pt idx="0">
                  <c:v>0.18952695210000001</c:v>
                </c:pt>
                <c:pt idx="1">
                  <c:v>0.21717642669999998</c:v>
                </c:pt>
                <c:pt idx="2">
                  <c:v>0.25562596819999994</c:v>
                </c:pt>
                <c:pt idx="3">
                  <c:v>0.39070136709999997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247296"/>
        <c:axId val="310394880"/>
      </c:scatterChart>
      <c:valAx>
        <c:axId val="3092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394880"/>
        <c:crosses val="autoZero"/>
        <c:crossBetween val="midCat"/>
      </c:valAx>
      <c:valAx>
        <c:axId val="310394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09247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592260582811763"/>
          <c:y val="2.2961066297030736E-2"/>
          <c:w val="0.13382098391547209"/>
          <c:h val="0.954077610714308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accumulatieve </a:t>
            </a:r>
            <a:r>
              <a:rPr lang="en-US" sz="1400" baseline="0"/>
              <a:t>verschijnselen</a:t>
            </a:r>
            <a:endParaRPr lang="en-US" sz="1400"/>
          </a:p>
        </c:rich>
      </c:tx>
      <c:layout>
        <c:manualLayout>
          <c:xMode val="edge"/>
          <c:yMode val="edge"/>
          <c:x val="9.4111756558730802E-2"/>
          <c:y val="0.0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743337019703444E-2"/>
          <c:y val="5.1400554097404488E-2"/>
          <c:w val="0.52836627684793047"/>
          <c:h val="0.8326195683872849"/>
        </c:manualLayout>
      </c:layout>
      <c:scatterChart>
        <c:scatterStyle val="lineMarker"/>
        <c:varyColors val="0"/>
        <c:ser>
          <c:idx val="4"/>
          <c:order val="0"/>
          <c:tx>
            <c:strRef>
              <c:f>Blad2!$A$56</c:f>
              <c:strCache>
                <c:ptCount val="1"/>
                <c:pt idx="0">
                  <c:v>Zandmotor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trendline>
            <c:spPr>
              <a:ln>
                <a:solidFill>
                  <a:srgbClr val="FFC00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5555370038831204"/>
                  <c:y val="-9.5429840500706645E-2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Blad2!$B$56:$E$56</c:f>
              <c:numCache>
                <c:formatCode>0.00</c:formatCode>
                <c:ptCount val="4"/>
                <c:pt idx="0">
                  <c:v>2.2773480899999997E-2</c:v>
                </c:pt>
                <c:pt idx="1">
                  <c:v>0.19674827230000005</c:v>
                </c:pt>
                <c:pt idx="2">
                  <c:v>0.77096118350000009</c:v>
                </c:pt>
                <c:pt idx="3">
                  <c:v>0.93701939499999998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Blad2!$A$57</c:f>
              <c:strCache>
                <c:ptCount val="1"/>
                <c:pt idx="0">
                  <c:v>Duinversterking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5555370038831204"/>
                  <c:y val="0.36124086412275391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Blad2!$B$57:$E$57</c:f>
              <c:numCache>
                <c:formatCode>0.00</c:formatCode>
                <c:ptCount val="4"/>
                <c:pt idx="0">
                  <c:v>0</c:v>
                </c:pt>
                <c:pt idx="1">
                  <c:v>3.3008223154</c:v>
                </c:pt>
                <c:pt idx="2">
                  <c:v>3.8161835716999999</c:v>
                </c:pt>
                <c:pt idx="3">
                  <c:v>3.7482112532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Blad2!$A$58</c:f>
              <c:strCache>
                <c:ptCount val="1"/>
                <c:pt idx="0">
                  <c:v>Zeerepen 1987</c:v>
                </c:pt>
              </c:strCache>
            </c:strRef>
          </c:tx>
          <c:spPr>
            <a:ln w="28575">
              <a:noFill/>
            </a:ln>
          </c:spPr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Blad2!$B$58:$E$58</c:f>
              <c:numCache>
                <c:formatCode>0.00</c:formatCode>
                <c:ptCount val="4"/>
                <c:pt idx="0">
                  <c:v>2.621368E-4</c:v>
                </c:pt>
                <c:pt idx="1">
                  <c:v>2.621368E-4</c:v>
                </c:pt>
                <c:pt idx="2">
                  <c:v>0</c:v>
                </c:pt>
                <c:pt idx="3">
                  <c:v>2.8611588000000002E-3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Blad2!$A$59</c:f>
              <c:strCache>
                <c:ptCount val="1"/>
                <c:pt idx="0">
                  <c:v>Duneagebied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6628475382625427"/>
                  <c:y val="5.6803149606299209E-2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Blad2!$B$59:$E$59</c:f>
              <c:numCache>
                <c:formatCode>0.00</c:formatCode>
                <c:ptCount val="4"/>
                <c:pt idx="0">
                  <c:v>0.1324321181</c:v>
                </c:pt>
                <c:pt idx="1">
                  <c:v>0.25164576110000003</c:v>
                </c:pt>
                <c:pt idx="2">
                  <c:v>0.2120508317</c:v>
                </c:pt>
                <c:pt idx="3">
                  <c:v>0.55384342340000003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Blad2!$A$60</c:f>
              <c:strCache>
                <c:ptCount val="1"/>
                <c:pt idx="0">
                  <c:v>Totaal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3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6199233245107739"/>
                  <c:y val="0.75344760751059958"/>
                </c:manualLayout>
              </c:layout>
              <c:numFmt formatCode="General" sourceLinked="0"/>
            </c:trendlineLbl>
          </c:trendline>
          <c:xVal>
            <c:numRef>
              <c:f>Blad2!$B$2:$E$2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xVal>
          <c:yVal>
            <c:numRef>
              <c:f>Blad2!$B$60:$E$60</c:f>
              <c:numCache>
                <c:formatCode>0.00</c:formatCode>
                <c:ptCount val="4"/>
                <c:pt idx="0">
                  <c:v>0.15546773580000001</c:v>
                </c:pt>
                <c:pt idx="1">
                  <c:v>3.7494784856000001</c:v>
                </c:pt>
                <c:pt idx="2">
                  <c:v>4.7991955868999998</c:v>
                </c:pt>
                <c:pt idx="3">
                  <c:v>5.2419352304000002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97184"/>
        <c:axId val="310397760"/>
      </c:scatterChart>
      <c:valAx>
        <c:axId val="3103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397760"/>
        <c:crosses val="autoZero"/>
        <c:crossBetween val="midCat"/>
      </c:valAx>
      <c:valAx>
        <c:axId val="310397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10397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883891353745204"/>
          <c:y val="0"/>
          <c:w val="0.23116108646254796"/>
          <c:h val="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15</xdr:row>
      <xdr:rowOff>104775</xdr:rowOff>
    </xdr:from>
    <xdr:to>
      <xdr:col>12</xdr:col>
      <xdr:colOff>85725</xdr:colOff>
      <xdr:row>33</xdr:row>
      <xdr:rowOff>104775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0</xdr:rowOff>
    </xdr:from>
    <xdr:to>
      <xdr:col>11</xdr:col>
      <xdr:colOff>352425</xdr:colOff>
      <xdr:row>42</xdr:row>
      <xdr:rowOff>114300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</xdr:row>
      <xdr:rowOff>123824</xdr:rowOff>
    </xdr:from>
    <xdr:to>
      <xdr:col>18</xdr:col>
      <xdr:colOff>438150</xdr:colOff>
      <xdr:row>19</xdr:row>
      <xdr:rowOff>47625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57150</xdr:colOff>
      <xdr:row>36</xdr:row>
      <xdr:rowOff>66675</xdr:rowOff>
    </xdr:from>
    <xdr:to>
      <xdr:col>28</xdr:col>
      <xdr:colOff>514350</xdr:colOff>
      <xdr:row>52</xdr:row>
      <xdr:rowOff>66675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61912</xdr:colOff>
      <xdr:row>20</xdr:row>
      <xdr:rowOff>54768</xdr:rowOff>
    </xdr:from>
    <xdr:to>
      <xdr:col>28</xdr:col>
      <xdr:colOff>514349</xdr:colOff>
      <xdr:row>36</xdr:row>
      <xdr:rowOff>54768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18</xdr:col>
      <xdr:colOff>114300</xdr:colOff>
      <xdr:row>37</xdr:row>
      <xdr:rowOff>78583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54</xdr:row>
      <xdr:rowOff>0</xdr:rowOff>
    </xdr:from>
    <xdr:to>
      <xdr:col>28</xdr:col>
      <xdr:colOff>452437</xdr:colOff>
      <xdr:row>70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M_geomorfologie_20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19"/>
      <sheetName val="2018"/>
      <sheetName val="2017"/>
      <sheetName val="2016"/>
      <sheetName val="2015"/>
      <sheetName val="2014"/>
      <sheetName val="2013f"/>
      <sheetName val="2012"/>
      <sheetName val="2011"/>
      <sheetName val="alle data"/>
      <sheetName val="2011-2020 strand"/>
      <sheetName val="2011-2020 strand (2)"/>
      <sheetName val="2011-2020 zeereep"/>
      <sheetName val="2011-2020 buiten"/>
      <sheetName val="2011-2020 buiten (aantal)"/>
      <sheetName val="2011-2020 binnen"/>
      <sheetName val="2011-2020 binnen (aant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N14">
            <v>0</v>
          </cell>
          <cell r="O14">
            <v>5.3869161987999993E-3</v>
          </cell>
          <cell r="P14">
            <v>1.1188349738768E-2</v>
          </cell>
          <cell r="Q14">
            <v>3.4171562445103831E-2</v>
          </cell>
          <cell r="R14">
            <v>4.3859525151773104E-2</v>
          </cell>
          <cell r="S14">
            <v>6.0680513201659014E-2</v>
          </cell>
          <cell r="T14">
            <v>1.0318957333155132</v>
          </cell>
          <cell r="U14">
            <v>0.81786344197465821</v>
          </cell>
          <cell r="V14">
            <v>0.91774378654806155</v>
          </cell>
          <cell r="W14">
            <v>1.0218727522014452</v>
          </cell>
        </row>
        <row r="15">
          <cell r="N15">
            <v>0</v>
          </cell>
          <cell r="O15">
            <v>0</v>
          </cell>
          <cell r="P15">
            <v>1.693633276957E-2</v>
          </cell>
          <cell r="Q15">
            <v>1.5592811953400001E-3</v>
          </cell>
          <cell r="R15">
            <v>3.4117325454099999E-3</v>
          </cell>
          <cell r="S15">
            <v>0.39171773313045599</v>
          </cell>
          <cell r="T15">
            <v>2.8522473662717043</v>
          </cell>
          <cell r="U15">
            <v>2.4711715654703408</v>
          </cell>
          <cell r="V15">
            <v>4.0413980074053519</v>
          </cell>
          <cell r="W15">
            <v>6.462898812291308</v>
          </cell>
        </row>
        <row r="16">
          <cell r="N16">
            <v>2.2773446894500001E-2</v>
          </cell>
          <cell r="O16">
            <v>0.15602623141800601</v>
          </cell>
          <cell r="P16">
            <v>0.127834258211592</v>
          </cell>
          <cell r="Q16">
            <v>0.22930860338992948</v>
          </cell>
          <cell r="R16">
            <v>0.26137903456560452</v>
          </cell>
          <cell r="S16">
            <v>1.0238792227931308</v>
          </cell>
          <cell r="T16">
            <v>2.5992669097720529</v>
          </cell>
          <cell r="U16">
            <v>3.0056295549839405</v>
          </cell>
          <cell r="V16">
            <v>4.2705406471311171</v>
          </cell>
          <cell r="W16">
            <v>5.8797056531901468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P16" sqref="P16"/>
    </sheetView>
  </sheetViews>
  <sheetFormatPr defaultRowHeight="12" x14ac:dyDescent="0.2"/>
  <sheetData>
    <row r="1" spans="1:19" x14ac:dyDescent="0.2">
      <c r="C1" t="s">
        <v>4</v>
      </c>
      <c r="E1" t="s">
        <v>4</v>
      </c>
    </row>
    <row r="2" spans="1:19" x14ac:dyDescent="0.2">
      <c r="C2">
        <v>2005</v>
      </c>
      <c r="D2">
        <v>2008</v>
      </c>
      <c r="E2">
        <v>2011</v>
      </c>
      <c r="F2">
        <v>2012</v>
      </c>
      <c r="G2">
        <v>2013</v>
      </c>
      <c r="H2">
        <v>2014</v>
      </c>
      <c r="J2">
        <v>2011</v>
      </c>
      <c r="K2">
        <v>2012</v>
      </c>
      <c r="L2">
        <v>2013</v>
      </c>
      <c r="M2">
        <v>2014</v>
      </c>
      <c r="O2">
        <v>2011</v>
      </c>
      <c r="P2">
        <v>2012</v>
      </c>
      <c r="Q2">
        <v>2013</v>
      </c>
      <c r="R2">
        <v>2014</v>
      </c>
    </row>
    <row r="3" spans="1:19" x14ac:dyDescent="0.2">
      <c r="A3" t="s">
        <v>1</v>
      </c>
      <c r="C3">
        <v>4453</v>
      </c>
      <c r="D3">
        <v>5568</v>
      </c>
      <c r="E3">
        <v>4646</v>
      </c>
      <c r="F3">
        <f t="shared" ref="F3:H3" si="0">K3+P3</f>
        <v>5656</v>
      </c>
      <c r="G3">
        <f t="shared" si="0"/>
        <v>10412</v>
      </c>
      <c r="H3">
        <f t="shared" si="0"/>
        <v>10300</v>
      </c>
      <c r="I3" t="s">
        <v>1</v>
      </c>
      <c r="J3">
        <v>0</v>
      </c>
      <c r="K3">
        <v>5233</v>
      </c>
      <c r="L3">
        <v>7314</v>
      </c>
      <c r="M3">
        <v>7308</v>
      </c>
      <c r="N3">
        <v>2.1</v>
      </c>
      <c r="O3">
        <v>0</v>
      </c>
      <c r="P3">
        <v>423</v>
      </c>
      <c r="Q3">
        <v>3098</v>
      </c>
      <c r="R3">
        <v>2992</v>
      </c>
      <c r="S3">
        <v>1.1000000000000001</v>
      </c>
    </row>
    <row r="4" spans="1:19" x14ac:dyDescent="0.2">
      <c r="A4" t="s">
        <v>2</v>
      </c>
      <c r="C4">
        <v>4795</v>
      </c>
      <c r="D4">
        <v>9508</v>
      </c>
      <c r="E4">
        <v>3115</v>
      </c>
      <c r="F4">
        <f t="shared" ref="F4:F5" si="1">K4+P4</f>
        <v>13459</v>
      </c>
      <c r="G4">
        <f t="shared" ref="G4:G5" si="2">L4+Q4</f>
        <v>16556</v>
      </c>
      <c r="H4">
        <f t="shared" ref="H4:H5" si="3">M4+R4</f>
        <v>17898</v>
      </c>
      <c r="I4" t="s">
        <v>2</v>
      </c>
      <c r="J4">
        <v>0</v>
      </c>
      <c r="K4">
        <v>13458</v>
      </c>
      <c r="L4">
        <v>14821</v>
      </c>
      <c r="M4">
        <v>16112</v>
      </c>
      <c r="N4">
        <v>2.2000000000000002</v>
      </c>
      <c r="O4">
        <v>0</v>
      </c>
      <c r="P4">
        <v>1</v>
      </c>
      <c r="Q4">
        <v>1735</v>
      </c>
      <c r="R4">
        <v>1786</v>
      </c>
      <c r="S4">
        <v>1.2</v>
      </c>
    </row>
    <row r="5" spans="1:19" x14ac:dyDescent="0.2">
      <c r="A5" t="s">
        <v>3</v>
      </c>
      <c r="C5">
        <v>3945</v>
      </c>
      <c r="D5">
        <v>9855</v>
      </c>
      <c r="E5">
        <v>9978</v>
      </c>
      <c r="F5">
        <f t="shared" si="1"/>
        <v>14248</v>
      </c>
      <c r="G5">
        <f t="shared" si="2"/>
        <v>17344</v>
      </c>
      <c r="H5">
        <f t="shared" si="3"/>
        <v>16004</v>
      </c>
      <c r="I5" t="s">
        <v>3</v>
      </c>
      <c r="J5">
        <v>0</v>
      </c>
      <c r="K5">
        <v>14240</v>
      </c>
      <c r="L5">
        <v>16027</v>
      </c>
      <c r="M5">
        <v>14061</v>
      </c>
      <c r="N5">
        <v>2.2999999999999998</v>
      </c>
      <c r="O5">
        <v>0</v>
      </c>
      <c r="P5">
        <v>8</v>
      </c>
      <c r="Q5">
        <v>1317</v>
      </c>
      <c r="R5">
        <v>1943</v>
      </c>
      <c r="S5">
        <v>1.3</v>
      </c>
    </row>
    <row r="7" spans="1:19" x14ac:dyDescent="0.2">
      <c r="B7" t="s">
        <v>0</v>
      </c>
      <c r="C7">
        <v>2005</v>
      </c>
      <c r="D7">
        <v>2008</v>
      </c>
      <c r="E7">
        <v>2011</v>
      </c>
      <c r="F7">
        <v>2012</v>
      </c>
      <c r="G7">
        <v>2013</v>
      </c>
      <c r="H7">
        <v>2014</v>
      </c>
      <c r="I7" t="s">
        <v>0</v>
      </c>
    </row>
    <row r="8" spans="1:19" x14ac:dyDescent="0.2">
      <c r="A8" t="s">
        <v>5</v>
      </c>
      <c r="B8">
        <v>235</v>
      </c>
      <c r="C8">
        <f>C3/$B8</f>
        <v>18.948936170212765</v>
      </c>
      <c r="D8">
        <f>D3/$B8</f>
        <v>23.693617021276594</v>
      </c>
      <c r="E8">
        <f>E3/$B8</f>
        <v>19.770212765957446</v>
      </c>
      <c r="F8">
        <f t="shared" ref="F8:H8" si="4">F3/$I8</f>
        <v>5.5834155972359332</v>
      </c>
      <c r="G8">
        <f t="shared" si="4"/>
        <v>10.278381046396841</v>
      </c>
      <c r="H8">
        <f t="shared" si="4"/>
        <v>10.167818361303061</v>
      </c>
      <c r="I8">
        <v>1013</v>
      </c>
    </row>
    <row r="9" spans="1:19" x14ac:dyDescent="0.2">
      <c r="A9" t="s">
        <v>6</v>
      </c>
      <c r="B9">
        <v>247</v>
      </c>
      <c r="C9">
        <f t="shared" ref="C9:D10" si="5">C4/$B9</f>
        <v>19.412955465587043</v>
      </c>
      <c r="D9">
        <f t="shared" si="5"/>
        <v>38.493927125506076</v>
      </c>
      <c r="E9">
        <f t="shared" ref="E9:E10" si="6">E4/$B9</f>
        <v>12.611336032388664</v>
      </c>
      <c r="F9">
        <f t="shared" ref="F9:H10" si="7">F4/$I9</f>
        <v>10.681746031746032</v>
      </c>
      <c r="G9">
        <f t="shared" si="7"/>
        <v>13.139682539682539</v>
      </c>
      <c r="H9">
        <f t="shared" si="7"/>
        <v>14.204761904761904</v>
      </c>
      <c r="I9">
        <v>1260</v>
      </c>
    </row>
    <row r="10" spans="1:19" x14ac:dyDescent="0.2">
      <c r="A10" t="s">
        <v>7</v>
      </c>
      <c r="B10">
        <v>320</v>
      </c>
      <c r="C10">
        <f t="shared" si="5"/>
        <v>12.328125</v>
      </c>
      <c r="D10">
        <f t="shared" si="5"/>
        <v>30.796875</v>
      </c>
      <c r="E10">
        <f t="shared" si="6"/>
        <v>31.181249999999999</v>
      </c>
      <c r="F10">
        <f t="shared" si="7"/>
        <v>10.70473328324568</v>
      </c>
      <c r="G10">
        <f t="shared" si="7"/>
        <v>13.030803906836965</v>
      </c>
      <c r="H10">
        <f t="shared" si="7"/>
        <v>12.02404207362885</v>
      </c>
      <c r="I10">
        <v>1331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Q1" sqref="Q1"/>
    </sheetView>
  </sheetViews>
  <sheetFormatPr defaultRowHeight="12" x14ac:dyDescent="0.2"/>
  <sheetData>
    <row r="1" spans="1:18" x14ac:dyDescent="0.2">
      <c r="C1" t="s">
        <v>4</v>
      </c>
      <c r="H1" t="s">
        <v>4</v>
      </c>
    </row>
    <row r="2" spans="1:18" x14ac:dyDescent="0.2">
      <c r="C2">
        <v>2005</v>
      </c>
      <c r="D2">
        <v>2008</v>
      </c>
      <c r="E2">
        <v>2009</v>
      </c>
      <c r="F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</row>
    <row r="3" spans="1:18" x14ac:dyDescent="0.2">
      <c r="A3" t="s">
        <v>1</v>
      </c>
      <c r="C3">
        <v>923</v>
      </c>
      <c r="D3" s="3">
        <v>4592</v>
      </c>
      <c r="E3">
        <v>5201</v>
      </c>
      <c r="H3">
        <v>0</v>
      </c>
      <c r="I3">
        <v>54</v>
      </c>
      <c r="J3">
        <v>112</v>
      </c>
      <c r="K3">
        <v>342</v>
      </c>
    </row>
    <row r="4" spans="1:18" x14ac:dyDescent="0.2">
      <c r="A4" t="s">
        <v>2</v>
      </c>
      <c r="C4">
        <v>1148</v>
      </c>
      <c r="D4" s="3">
        <v>2669</v>
      </c>
      <c r="E4">
        <v>4755</v>
      </c>
      <c r="F4">
        <v>0</v>
      </c>
      <c r="H4">
        <v>0</v>
      </c>
      <c r="I4">
        <v>0</v>
      </c>
      <c r="J4">
        <v>169</v>
      </c>
      <c r="K4">
        <v>16</v>
      </c>
    </row>
    <row r="5" spans="1:18" x14ac:dyDescent="0.2">
      <c r="A5" t="s">
        <v>3</v>
      </c>
      <c r="C5">
        <v>888</v>
      </c>
      <c r="D5">
        <v>1259</v>
      </c>
      <c r="E5">
        <v>3427</v>
      </c>
      <c r="F5">
        <v>0</v>
      </c>
      <c r="H5">
        <v>228</v>
      </c>
      <c r="I5">
        <f>1482+78</f>
        <v>1560</v>
      </c>
      <c r="J5">
        <v>1278</v>
      </c>
      <c r="K5">
        <v>2293</v>
      </c>
    </row>
    <row r="7" spans="1:18" x14ac:dyDescent="0.2">
      <c r="B7" t="s">
        <v>0</v>
      </c>
      <c r="C7">
        <v>2005</v>
      </c>
      <c r="D7">
        <v>2008</v>
      </c>
      <c r="E7">
        <v>2009</v>
      </c>
      <c r="F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 t="s">
        <v>0</v>
      </c>
    </row>
    <row r="8" spans="1:18" x14ac:dyDescent="0.2">
      <c r="A8" t="s">
        <v>5</v>
      </c>
      <c r="B8">
        <v>235</v>
      </c>
      <c r="C8">
        <f>C3/$B8</f>
        <v>3.9276595744680849</v>
      </c>
      <c r="D8">
        <f>D3/$B8</f>
        <v>19.540425531914895</v>
      </c>
      <c r="E8">
        <f t="shared" ref="E8:F8" si="0">E3/$B8</f>
        <v>22.131914893617022</v>
      </c>
      <c r="F8">
        <f t="shared" si="0"/>
        <v>0</v>
      </c>
      <c r="H8">
        <f t="shared" ref="H8:P8" si="1">H12/$R8*10000</f>
        <v>0</v>
      </c>
      <c r="I8">
        <f t="shared" si="1"/>
        <v>5.3177849938795652E-2</v>
      </c>
      <c r="J8">
        <f t="shared" si="1"/>
        <v>0.11044767757915104</v>
      </c>
      <c r="K8">
        <f t="shared" si="1"/>
        <v>0.33733033015897168</v>
      </c>
      <c r="L8">
        <f t="shared" si="1"/>
        <v>0.43296668461770094</v>
      </c>
      <c r="M8">
        <f t="shared" si="1"/>
        <v>0.59901789932536043</v>
      </c>
      <c r="N8">
        <f t="shared" si="1"/>
        <v>10.186532411801709</v>
      </c>
      <c r="O8">
        <f t="shared" si="1"/>
        <v>8.0736766236392725</v>
      </c>
      <c r="P8">
        <f t="shared" si="1"/>
        <v>9.0596622561506575</v>
      </c>
      <c r="Q8">
        <f t="shared" ref="Q8" si="2">Q12/$R8*10000</f>
        <v>10.087588866746744</v>
      </c>
      <c r="R8">
        <v>1013</v>
      </c>
    </row>
    <row r="9" spans="1:18" x14ac:dyDescent="0.2">
      <c r="A9" t="s">
        <v>6</v>
      </c>
      <c r="B9">
        <v>247</v>
      </c>
      <c r="C9">
        <f t="shared" ref="C9:D9" si="3">C4/$B9</f>
        <v>4.6477732793522266</v>
      </c>
      <c r="D9">
        <f t="shared" si="3"/>
        <v>10.805668016194332</v>
      </c>
      <c r="E9">
        <f t="shared" ref="E9:F9" si="4">E4/$B9</f>
        <v>19.251012145748987</v>
      </c>
      <c r="F9">
        <f t="shared" si="4"/>
        <v>0</v>
      </c>
      <c r="H9">
        <f t="shared" ref="H9:P9" si="5">H13/$R9*10000</f>
        <v>0</v>
      </c>
      <c r="I9">
        <f t="shared" si="5"/>
        <v>0</v>
      </c>
      <c r="J9">
        <f t="shared" si="5"/>
        <v>0.13441533944103173</v>
      </c>
      <c r="K9">
        <f t="shared" si="5"/>
        <v>1.2375247582063494E-2</v>
      </c>
      <c r="L9">
        <f t="shared" si="5"/>
        <v>2.7077242423888891E-2</v>
      </c>
      <c r="M9">
        <f t="shared" si="5"/>
        <v>3.1088708978607618</v>
      </c>
      <c r="N9">
        <f t="shared" si="5"/>
        <v>22.636883859299243</v>
      </c>
      <c r="O9">
        <f t="shared" si="5"/>
        <v>19.612472741828103</v>
      </c>
      <c r="P9">
        <f t="shared" si="5"/>
        <v>32.074587360359935</v>
      </c>
      <c r="Q9">
        <f t="shared" ref="Q9" si="6">Q13/$R9*10000</f>
        <v>51.292847716597684</v>
      </c>
      <c r="R9">
        <v>1260</v>
      </c>
    </row>
    <row r="10" spans="1:18" x14ac:dyDescent="0.2">
      <c r="A10" t="s">
        <v>7</v>
      </c>
      <c r="B10">
        <v>320</v>
      </c>
      <c r="C10">
        <f t="shared" ref="C10:D10" si="7">C5/$B10</f>
        <v>2.7749999999999999</v>
      </c>
      <c r="D10">
        <f t="shared" si="7"/>
        <v>3.9343750000000002</v>
      </c>
      <c r="E10">
        <f t="shared" ref="E10:F10" si="8">E5/$B10</f>
        <v>10.709375</v>
      </c>
      <c r="F10">
        <f t="shared" si="8"/>
        <v>0</v>
      </c>
      <c r="H10">
        <f t="shared" ref="H10:P10" si="9">H14/$R10*10000</f>
        <v>0.17110027719383922</v>
      </c>
      <c r="I10">
        <f t="shared" si="9"/>
        <v>1.1722481699324268</v>
      </c>
      <c r="J10">
        <f t="shared" si="9"/>
        <v>0.96043770256643124</v>
      </c>
      <c r="K10">
        <f t="shared" si="9"/>
        <v>1.7228294770092374</v>
      </c>
      <c r="L10">
        <f t="shared" si="9"/>
        <v>1.9637793731450375</v>
      </c>
      <c r="M10">
        <f t="shared" si="9"/>
        <v>7.6925561442008323</v>
      </c>
      <c r="N10">
        <f t="shared" si="9"/>
        <v>19.52867700805449</v>
      </c>
      <c r="O10">
        <f t="shared" si="9"/>
        <v>22.581739706866571</v>
      </c>
      <c r="P10">
        <f t="shared" si="9"/>
        <v>32.085203960414105</v>
      </c>
      <c r="Q10">
        <f t="shared" ref="Q10" si="10">Q14/$R10*10000</f>
        <v>44.175098821864367</v>
      </c>
      <c r="R10">
        <v>1331</v>
      </c>
    </row>
    <row r="12" spans="1:18" x14ac:dyDescent="0.2">
      <c r="G12" t="s">
        <v>5</v>
      </c>
      <c r="H12">
        <f>'[1]alle data'!N14</f>
        <v>0</v>
      </c>
      <c r="I12">
        <f>'[1]alle data'!O14</f>
        <v>5.3869161987999993E-3</v>
      </c>
      <c r="J12">
        <f>'[1]alle data'!P14</f>
        <v>1.1188349738768E-2</v>
      </c>
      <c r="K12">
        <f>'[1]alle data'!Q14</f>
        <v>3.4171562445103831E-2</v>
      </c>
      <c r="L12">
        <f>'[1]alle data'!R14</f>
        <v>4.3859525151773104E-2</v>
      </c>
      <c r="M12">
        <f>'[1]alle data'!S14</f>
        <v>6.0680513201659014E-2</v>
      </c>
      <c r="N12">
        <f>'[1]alle data'!T14</f>
        <v>1.0318957333155132</v>
      </c>
      <c r="O12">
        <f>'[1]alle data'!U14</f>
        <v>0.81786344197465821</v>
      </c>
      <c r="P12">
        <f>'[1]alle data'!V14</f>
        <v>0.91774378654806155</v>
      </c>
      <c r="Q12">
        <f>'[1]alle data'!W14</f>
        <v>1.0218727522014452</v>
      </c>
    </row>
    <row r="13" spans="1:18" x14ac:dyDescent="0.2">
      <c r="A13" s="3" t="s">
        <v>17</v>
      </c>
      <c r="G13" t="s">
        <v>6</v>
      </c>
      <c r="H13">
        <f>'[1]alle data'!N15</f>
        <v>0</v>
      </c>
      <c r="I13">
        <f>'[1]alle data'!O15</f>
        <v>0</v>
      </c>
      <c r="J13">
        <f>'[1]alle data'!P15</f>
        <v>1.693633276957E-2</v>
      </c>
      <c r="K13">
        <f>'[1]alle data'!Q15</f>
        <v>1.5592811953400001E-3</v>
      </c>
      <c r="L13">
        <f>'[1]alle data'!R15</f>
        <v>3.4117325454099999E-3</v>
      </c>
      <c r="M13">
        <f>'[1]alle data'!S15</f>
        <v>0.39171773313045599</v>
      </c>
      <c r="N13">
        <f>'[1]alle data'!T15</f>
        <v>2.8522473662717043</v>
      </c>
      <c r="O13">
        <f>'[1]alle data'!U15</f>
        <v>2.4711715654703408</v>
      </c>
      <c r="P13">
        <f>'[1]alle data'!V15</f>
        <v>4.0413980074053519</v>
      </c>
      <c r="Q13">
        <f>'[1]alle data'!W15</f>
        <v>6.462898812291308</v>
      </c>
    </row>
    <row r="14" spans="1:18" x14ac:dyDescent="0.2">
      <c r="G14" t="s">
        <v>7</v>
      </c>
      <c r="H14">
        <f>'[1]alle data'!N16</f>
        <v>2.2773446894500001E-2</v>
      </c>
      <c r="I14">
        <f>'[1]alle data'!O16</f>
        <v>0.15602623141800601</v>
      </c>
      <c r="J14">
        <f>'[1]alle data'!P16</f>
        <v>0.127834258211592</v>
      </c>
      <c r="K14">
        <f>'[1]alle data'!Q16</f>
        <v>0.22930860338992948</v>
      </c>
      <c r="L14">
        <f>'[1]alle data'!R16</f>
        <v>0.26137903456560452</v>
      </c>
      <c r="M14">
        <f>'[1]alle data'!S16</f>
        <v>1.0238792227931308</v>
      </c>
      <c r="N14">
        <f>'[1]alle data'!T16</f>
        <v>2.5992669097720529</v>
      </c>
      <c r="O14">
        <f>'[1]alle data'!U16</f>
        <v>3.0056295549839405</v>
      </c>
      <c r="P14">
        <f>'[1]alle data'!V16</f>
        <v>4.2705406471311171</v>
      </c>
      <c r="Q14">
        <f>'[1]alle data'!W16</f>
        <v>5.8797056531901468</v>
      </c>
    </row>
    <row r="15" spans="1:18" x14ac:dyDescent="0.2">
      <c r="G15" t="s">
        <v>9</v>
      </c>
      <c r="H15">
        <f>SUM(H12:H14)</f>
        <v>2.2773446894500001E-2</v>
      </c>
      <c r="I15">
        <f t="shared" ref="I15:P15" si="11">SUM(I12:I14)</f>
        <v>0.161413147616806</v>
      </c>
      <c r="J15">
        <f t="shared" si="11"/>
        <v>0.15595894071992999</v>
      </c>
      <c r="K15">
        <f t="shared" si="11"/>
        <v>0.2650394470303733</v>
      </c>
      <c r="L15">
        <f t="shared" si="11"/>
        <v>0.30865029226278762</v>
      </c>
      <c r="M15">
        <f t="shared" si="11"/>
        <v>1.4762774691252458</v>
      </c>
      <c r="N15">
        <f t="shared" si="11"/>
        <v>6.4834100093592699</v>
      </c>
      <c r="O15">
        <f t="shared" si="11"/>
        <v>6.2946645624289399</v>
      </c>
      <c r="P15">
        <f t="shared" si="11"/>
        <v>9.2296824410845311</v>
      </c>
    </row>
    <row r="16" spans="1:18" x14ac:dyDescent="0.2">
      <c r="I16">
        <v>0.14141300000000001</v>
      </c>
      <c r="J16">
        <v>0.15595899999999999</v>
      </c>
      <c r="K16">
        <v>0.26504</v>
      </c>
      <c r="L16">
        <v>0.30864999999999998</v>
      </c>
      <c r="M16">
        <v>1.4762770000000001</v>
      </c>
      <c r="N16">
        <v>6.4833999999999996</v>
      </c>
      <c r="O16">
        <v>6.2946999999999997</v>
      </c>
      <c r="P16">
        <v>9.2296999999999993</v>
      </c>
      <c r="Q16">
        <v>13.36448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="80" zoomScaleNormal="80" workbookViewId="0">
      <selection activeCell="N61" sqref="N61"/>
    </sheetView>
  </sheetViews>
  <sheetFormatPr defaultRowHeight="12" x14ac:dyDescent="0.2"/>
  <sheetData>
    <row r="1" spans="1:5" x14ac:dyDescent="0.2">
      <c r="B1" t="s">
        <v>8</v>
      </c>
    </row>
    <row r="2" spans="1:5" x14ac:dyDescent="0.2">
      <c r="B2">
        <v>2011</v>
      </c>
      <c r="C2">
        <v>2012</v>
      </c>
      <c r="D2">
        <v>2013</v>
      </c>
      <c r="E2">
        <v>2014</v>
      </c>
    </row>
    <row r="3" spans="1:5" x14ac:dyDescent="0.2">
      <c r="A3">
        <v>3.1</v>
      </c>
      <c r="B3" s="1">
        <v>2.4405986993999997</v>
      </c>
      <c r="C3" s="1">
        <v>1.402733172</v>
      </c>
      <c r="D3" s="1">
        <v>0.98916651779999998</v>
      </c>
      <c r="E3" s="1">
        <v>0.3656454012</v>
      </c>
    </row>
    <row r="4" spans="1:5" x14ac:dyDescent="0.2">
      <c r="A4">
        <v>3.2</v>
      </c>
      <c r="B4" s="1">
        <v>3.0164863887999998</v>
      </c>
      <c r="C4" s="1">
        <v>1.4185644782</v>
      </c>
      <c r="D4" s="1">
        <v>2.8214784839999996</v>
      </c>
      <c r="E4" s="1">
        <v>1.0951217129999999</v>
      </c>
    </row>
    <row r="5" spans="1:5" x14ac:dyDescent="0.2">
      <c r="A5">
        <v>3.3</v>
      </c>
      <c r="B5" s="1">
        <v>4.5701748458000004</v>
      </c>
      <c r="C5" s="1">
        <v>2.0761559742000002</v>
      </c>
      <c r="D5" s="1">
        <v>1.3623424248</v>
      </c>
      <c r="E5" s="1">
        <v>1.2371973137999999</v>
      </c>
    </row>
    <row r="6" spans="1:5" x14ac:dyDescent="0.2">
      <c r="A6">
        <v>4.0999999999999996</v>
      </c>
      <c r="B6" s="1">
        <v>0.38256729719999999</v>
      </c>
      <c r="C6" s="1">
        <v>0.33144044310000004</v>
      </c>
      <c r="D6" s="1">
        <v>0.2655189054</v>
      </c>
      <c r="E6" s="1">
        <v>0.18599130829999999</v>
      </c>
    </row>
    <row r="7" spans="1:5" x14ac:dyDescent="0.2">
      <c r="A7">
        <v>4.2</v>
      </c>
      <c r="B7" s="1">
        <v>1.1233341404999999</v>
      </c>
      <c r="C7" s="1">
        <v>1.0640688140999999</v>
      </c>
      <c r="D7" s="1">
        <v>0.27026796830000005</v>
      </c>
      <c r="E7" s="1">
        <v>0.28812471820000002</v>
      </c>
    </row>
    <row r="8" spans="1:5" x14ac:dyDescent="0.2">
      <c r="A8">
        <v>4.3</v>
      </c>
      <c r="B8" s="1">
        <v>0.69068402169999998</v>
      </c>
      <c r="C8" s="1">
        <v>0.52163275170000001</v>
      </c>
      <c r="D8" s="1">
        <v>0.71884663949999994</v>
      </c>
      <c r="E8" s="1">
        <v>0.72365564809999994</v>
      </c>
    </row>
    <row r="10" spans="1:5" x14ac:dyDescent="0.2">
      <c r="B10">
        <v>2011</v>
      </c>
      <c r="C10">
        <v>2012</v>
      </c>
      <c r="D10">
        <v>2013</v>
      </c>
      <c r="E10">
        <v>2014</v>
      </c>
    </row>
    <row r="11" spans="1:5" x14ac:dyDescent="0.2">
      <c r="A11" t="s">
        <v>5</v>
      </c>
      <c r="B11" s="1">
        <f>B3+B6</f>
        <v>2.8231659965999998</v>
      </c>
      <c r="C11" s="1">
        <f t="shared" ref="C11:E11" si="0">C3+C6</f>
        <v>1.7341736151</v>
      </c>
      <c r="D11" s="1">
        <f t="shared" si="0"/>
        <v>1.2546854232</v>
      </c>
      <c r="E11" s="1">
        <f t="shared" si="0"/>
        <v>0.55163670949999999</v>
      </c>
    </row>
    <row r="12" spans="1:5" x14ac:dyDescent="0.2">
      <c r="A12" t="s">
        <v>11</v>
      </c>
      <c r="B12" s="1">
        <f t="shared" ref="B12" si="1">B4+B7</f>
        <v>4.1398205292999997</v>
      </c>
      <c r="C12" s="1">
        <f t="shared" ref="C12:E12" si="2">C4+C7</f>
        <v>2.4826332923000001</v>
      </c>
      <c r="D12" s="1">
        <f t="shared" si="2"/>
        <v>3.0917464522999998</v>
      </c>
      <c r="E12" s="1">
        <f t="shared" si="2"/>
        <v>1.3832464311999999</v>
      </c>
    </row>
    <row r="13" spans="1:5" x14ac:dyDescent="0.2">
      <c r="A13" t="s">
        <v>7</v>
      </c>
      <c r="B13" s="1">
        <f t="shared" ref="B13" si="3">B5+B8</f>
        <v>5.2608588675000005</v>
      </c>
      <c r="C13" s="1">
        <f t="shared" ref="C13:E13" si="4">C5+C8</f>
        <v>2.5977887259000001</v>
      </c>
      <c r="D13" s="1">
        <f t="shared" si="4"/>
        <v>2.0811890643000002</v>
      </c>
      <c r="E13" s="1">
        <f t="shared" si="4"/>
        <v>1.9608529618999997</v>
      </c>
    </row>
    <row r="14" spans="1:5" x14ac:dyDescent="0.2">
      <c r="A14" s="1" t="s">
        <v>12</v>
      </c>
      <c r="B14" s="1">
        <f>SUM(B3:B5)</f>
        <v>10.027259934</v>
      </c>
      <c r="C14" s="1">
        <f t="shared" ref="C14:E14" si="5">SUM(C3:C5)</f>
        <v>4.8974536244000006</v>
      </c>
      <c r="D14" s="1">
        <f t="shared" si="5"/>
        <v>5.1729874265999989</v>
      </c>
      <c r="E14" s="1">
        <f t="shared" si="5"/>
        <v>2.6979644279999997</v>
      </c>
    </row>
    <row r="15" spans="1:5" x14ac:dyDescent="0.2">
      <c r="A15" s="1" t="s">
        <v>13</v>
      </c>
      <c r="B15" s="1">
        <f>SUM(B6:B8)</f>
        <v>2.1965854594000001</v>
      </c>
      <c r="C15" s="1">
        <f t="shared" ref="C15:E15" si="6">SUM(C6:C8)</f>
        <v>1.9171420089</v>
      </c>
      <c r="D15" s="1">
        <f t="shared" si="6"/>
        <v>1.2546335131999999</v>
      </c>
      <c r="E15" s="1">
        <f t="shared" si="6"/>
        <v>1.1977716746</v>
      </c>
    </row>
    <row r="16" spans="1:5" x14ac:dyDescent="0.2">
      <c r="A16" t="s">
        <v>9</v>
      </c>
      <c r="B16" s="1">
        <f>SUM(B14:B15)</f>
        <v>12.2238453934</v>
      </c>
      <c r="C16" s="1">
        <f t="shared" ref="C16:E16" si="7">SUM(C14:C15)</f>
        <v>6.8145956333000006</v>
      </c>
      <c r="D16" s="1">
        <f t="shared" si="7"/>
        <v>6.4276209397999988</v>
      </c>
      <c r="E16" s="1">
        <f t="shared" si="7"/>
        <v>3.8957361025999999</v>
      </c>
    </row>
    <row r="17" spans="1:5" x14ac:dyDescent="0.2">
      <c r="A17" t="s">
        <v>9</v>
      </c>
      <c r="B17" s="1">
        <f>SUM(B11:B13)</f>
        <v>12.223845393400001</v>
      </c>
      <c r="C17" s="1">
        <f t="shared" ref="C17:E17" si="8">SUM(C11:C13)</f>
        <v>6.8145956333000006</v>
      </c>
      <c r="D17" s="1">
        <f t="shared" si="8"/>
        <v>6.4276209397999997</v>
      </c>
      <c r="E17" s="1">
        <f t="shared" si="8"/>
        <v>3.8957361025999995</v>
      </c>
    </row>
    <row r="20" spans="1:5" x14ac:dyDescent="0.2">
      <c r="A20" t="s">
        <v>10</v>
      </c>
      <c r="B20">
        <v>2011</v>
      </c>
      <c r="C20">
        <v>2012</v>
      </c>
      <c r="D20">
        <v>2013</v>
      </c>
      <c r="E20">
        <v>2014</v>
      </c>
    </row>
    <row r="21" spans="1:5" x14ac:dyDescent="0.2">
      <c r="A21">
        <v>3.1</v>
      </c>
      <c r="B21" s="1">
        <v>2.1793984400000001E-2</v>
      </c>
      <c r="C21" s="1">
        <v>2.1783095499999999E-2</v>
      </c>
      <c r="D21" s="1">
        <v>2.9627791800000001E-2</v>
      </c>
      <c r="E21" s="1">
        <v>2.2545080200000001E-2</v>
      </c>
    </row>
    <row r="22" spans="1:5" x14ac:dyDescent="0.2">
      <c r="A22">
        <v>3.2</v>
      </c>
      <c r="B22" s="1">
        <v>3.74372397E-2</v>
      </c>
      <c r="C22" s="1">
        <v>3.74372397E-2</v>
      </c>
      <c r="D22" s="1">
        <v>3.3300915400000006E-2</v>
      </c>
      <c r="E22" s="1">
        <v>5.5292915800000002E-2</v>
      </c>
    </row>
    <row r="23" spans="1:5" x14ac:dyDescent="0.2">
      <c r="A23">
        <v>3.3</v>
      </c>
      <c r="B23" s="1">
        <v>0.1340062789</v>
      </c>
      <c r="C23" s="1">
        <v>0.162350841</v>
      </c>
      <c r="D23" s="1">
        <v>0.19415857769999997</v>
      </c>
      <c r="E23" s="1">
        <v>0.28785449969999999</v>
      </c>
    </row>
    <row r="24" spans="1:5" x14ac:dyDescent="0.2">
      <c r="A24">
        <v>4.0999999999999996</v>
      </c>
      <c r="B24" s="1">
        <v>6.4412891599999994E-2</v>
      </c>
      <c r="C24" s="1">
        <v>6.2668104399999994E-2</v>
      </c>
      <c r="D24" s="1">
        <v>7.9626751100000004E-2</v>
      </c>
      <c r="E24" s="1">
        <v>8.9350812999999987E-2</v>
      </c>
    </row>
    <row r="25" spans="1:5" x14ac:dyDescent="0.2">
      <c r="A25">
        <v>4.2</v>
      </c>
      <c r="B25" s="1">
        <v>0.30165256559999998</v>
      </c>
      <c r="C25" s="1">
        <v>0.33409806980000001</v>
      </c>
      <c r="D25" s="1">
        <v>0.22933726800000004</v>
      </c>
      <c r="E25" s="1">
        <v>0.1908615548</v>
      </c>
    </row>
    <row r="26" spans="1:5" x14ac:dyDescent="0.2">
      <c r="A26">
        <v>4.3</v>
      </c>
      <c r="B26" s="1">
        <v>5.5520673200000002E-2</v>
      </c>
      <c r="C26" s="1">
        <v>5.4825585699999999E-2</v>
      </c>
      <c r="D26" s="1">
        <v>6.1467390499999996E-2</v>
      </c>
      <c r="E26" s="1">
        <v>0.1028468674</v>
      </c>
    </row>
    <row r="28" spans="1:5" x14ac:dyDescent="0.2">
      <c r="B28">
        <v>2011</v>
      </c>
      <c r="C28">
        <v>2012</v>
      </c>
      <c r="D28">
        <v>2013</v>
      </c>
      <c r="E28">
        <v>2014</v>
      </c>
    </row>
    <row r="29" spans="1:5" x14ac:dyDescent="0.2">
      <c r="A29" t="s">
        <v>5</v>
      </c>
      <c r="B29" s="1">
        <f>B21+B24</f>
        <v>8.6206875999999988E-2</v>
      </c>
      <c r="C29" s="1">
        <f t="shared" ref="C29:E29" si="9">C21+C24</f>
        <v>8.4451199899999996E-2</v>
      </c>
      <c r="D29" s="1">
        <f t="shared" si="9"/>
        <v>0.1092545429</v>
      </c>
      <c r="E29" s="1">
        <f t="shared" si="9"/>
        <v>0.11189589319999999</v>
      </c>
    </row>
    <row r="30" spans="1:5" x14ac:dyDescent="0.2">
      <c r="A30" t="s">
        <v>11</v>
      </c>
      <c r="B30" s="1">
        <f>B22+B25</f>
        <v>0.33908980529999999</v>
      </c>
      <c r="C30" s="1">
        <f t="shared" ref="C30:E30" si="10">C22+C25</f>
        <v>0.37153530950000002</v>
      </c>
      <c r="D30" s="1">
        <f t="shared" si="10"/>
        <v>0.26263818340000006</v>
      </c>
      <c r="E30" s="1">
        <f t="shared" si="10"/>
        <v>0.24615447060000001</v>
      </c>
    </row>
    <row r="31" spans="1:5" x14ac:dyDescent="0.2">
      <c r="A31" t="s">
        <v>7</v>
      </c>
      <c r="B31" s="1">
        <f t="shared" ref="B31" si="11">B23+B26</f>
        <v>0.18952695210000001</v>
      </c>
      <c r="C31" s="1">
        <f t="shared" ref="C31:E31" si="12">C23+C26</f>
        <v>0.21717642669999998</v>
      </c>
      <c r="D31" s="1">
        <f t="shared" si="12"/>
        <v>0.25562596819999994</v>
      </c>
      <c r="E31" s="1">
        <f t="shared" si="12"/>
        <v>0.39070136709999997</v>
      </c>
    </row>
    <row r="32" spans="1:5" x14ac:dyDescent="0.2">
      <c r="A32" s="1" t="s">
        <v>12</v>
      </c>
      <c r="B32" s="1">
        <f>SUM(B21:B23)</f>
        <v>0.193237503</v>
      </c>
      <c r="C32" s="1">
        <f t="shared" ref="C32:E32" si="13">SUM(C21:C23)</f>
        <v>0.2215711762</v>
      </c>
      <c r="D32" s="1">
        <f t="shared" si="13"/>
        <v>0.25708728489999999</v>
      </c>
      <c r="E32" s="1">
        <f t="shared" si="13"/>
        <v>0.36569249570000001</v>
      </c>
    </row>
    <row r="33" spans="1:5" x14ac:dyDescent="0.2">
      <c r="A33" s="1" t="s">
        <v>13</v>
      </c>
      <c r="B33" s="1">
        <f>SUM(B24:B26)</f>
        <v>0.42158613039999993</v>
      </c>
      <c r="C33" s="1">
        <f t="shared" ref="C33:E33" si="14">SUM(C24:C26)</f>
        <v>0.4515917599</v>
      </c>
      <c r="D33" s="1">
        <f t="shared" si="14"/>
        <v>0.37043140960000004</v>
      </c>
      <c r="E33" s="1">
        <f t="shared" si="14"/>
        <v>0.38305923519999996</v>
      </c>
    </row>
    <row r="34" spans="1:5" x14ac:dyDescent="0.2">
      <c r="A34" t="s">
        <v>9</v>
      </c>
      <c r="B34" s="1">
        <f>SUM(B32:B33)</f>
        <v>0.6148236333999999</v>
      </c>
      <c r="C34" s="1">
        <f t="shared" ref="C34:E34" si="15">SUM(C32:C33)</f>
        <v>0.6731629361</v>
      </c>
      <c r="D34" s="1">
        <f t="shared" si="15"/>
        <v>0.62751869449999997</v>
      </c>
      <c r="E34" s="1">
        <f t="shared" si="15"/>
        <v>0.74875173090000002</v>
      </c>
    </row>
    <row r="35" spans="1:5" x14ac:dyDescent="0.2">
      <c r="A35" t="s">
        <v>9</v>
      </c>
      <c r="B35" s="1">
        <f>SUM(B29:B31)</f>
        <v>0.61482363340000001</v>
      </c>
      <c r="C35" s="1">
        <f t="shared" ref="C35:E35" si="16">SUM(C29:C31)</f>
        <v>0.6731629361</v>
      </c>
      <c r="D35" s="1">
        <f t="shared" si="16"/>
        <v>0.62751869449999997</v>
      </c>
      <c r="E35" s="1">
        <f t="shared" si="16"/>
        <v>0.74875173090000002</v>
      </c>
    </row>
    <row r="38" spans="1:5" x14ac:dyDescent="0.2">
      <c r="A38" t="s">
        <v>14</v>
      </c>
      <c r="B38">
        <v>2011</v>
      </c>
      <c r="C38">
        <v>2012</v>
      </c>
      <c r="D38">
        <v>2013</v>
      </c>
      <c r="E38">
        <v>2014</v>
      </c>
    </row>
    <row r="39" spans="1:5" x14ac:dyDescent="0.2">
      <c r="A39">
        <v>1.1000000000000001</v>
      </c>
      <c r="B39">
        <v>0</v>
      </c>
      <c r="C39">
        <v>4.7662869900000002E-2</v>
      </c>
      <c r="D39">
        <v>0.32097463970000001</v>
      </c>
      <c r="E39">
        <v>0.33340008500000001</v>
      </c>
    </row>
    <row r="40" spans="1:5" x14ac:dyDescent="0.2">
      <c r="A40">
        <v>1.2</v>
      </c>
      <c r="B40">
        <v>0</v>
      </c>
      <c r="C40">
        <v>6.6661200000000005E-5</v>
      </c>
      <c r="D40">
        <v>0.19041843900000002</v>
      </c>
      <c r="E40">
        <v>0.18012230030000001</v>
      </c>
    </row>
    <row r="41" spans="1:5" x14ac:dyDescent="0.2">
      <c r="A41">
        <v>1.3</v>
      </c>
      <c r="B41">
        <v>2.2773480899999997E-2</v>
      </c>
      <c r="C41">
        <v>0.14901874120000005</v>
      </c>
      <c r="D41">
        <v>0.25956810479999998</v>
      </c>
      <c r="E41">
        <v>0.42349700969999993</v>
      </c>
    </row>
    <row r="42" spans="1:5" x14ac:dyDescent="0.2">
      <c r="A42">
        <v>2.1</v>
      </c>
      <c r="B42">
        <v>0</v>
      </c>
      <c r="C42">
        <v>0.52328757250000002</v>
      </c>
      <c r="D42">
        <v>0.73139852780000003</v>
      </c>
      <c r="E42">
        <v>0.73083029389999998</v>
      </c>
    </row>
    <row r="43" spans="1:5" x14ac:dyDescent="0.2">
      <c r="A43">
        <v>2.2000000000000002</v>
      </c>
      <c r="B43">
        <v>0</v>
      </c>
      <c r="C43">
        <v>1.3457981613000001</v>
      </c>
      <c r="D43">
        <v>1.4821210818999999</v>
      </c>
      <c r="E43">
        <v>1.6112355756000001</v>
      </c>
    </row>
    <row r="44" spans="1:5" x14ac:dyDescent="0.2">
      <c r="A44">
        <v>2.2999999999999998</v>
      </c>
      <c r="B44">
        <v>0</v>
      </c>
      <c r="C44">
        <v>1.4317365816000001</v>
      </c>
      <c r="D44">
        <v>1.6026639620000001</v>
      </c>
      <c r="E44">
        <v>1.4061453837</v>
      </c>
    </row>
    <row r="45" spans="1:5" x14ac:dyDescent="0.2">
      <c r="A45">
        <v>3.1</v>
      </c>
      <c r="B45" s="2">
        <v>0</v>
      </c>
      <c r="C45" s="2">
        <v>0</v>
      </c>
      <c r="D45" s="2">
        <v>0</v>
      </c>
      <c r="E45" s="2">
        <v>0</v>
      </c>
    </row>
    <row r="46" spans="1:5" x14ac:dyDescent="0.2">
      <c r="A46">
        <v>3.2</v>
      </c>
      <c r="B46">
        <v>2.621368E-4</v>
      </c>
      <c r="C46">
        <v>2.621368E-4</v>
      </c>
      <c r="D46">
        <v>0</v>
      </c>
      <c r="E46">
        <v>0</v>
      </c>
    </row>
    <row r="47" spans="1:5" x14ac:dyDescent="0.2">
      <c r="A47">
        <v>3.3</v>
      </c>
      <c r="B47">
        <v>0</v>
      </c>
      <c r="C47">
        <v>0</v>
      </c>
      <c r="D47">
        <v>0</v>
      </c>
      <c r="E47">
        <v>2.8611588000000002E-3</v>
      </c>
    </row>
    <row r="48" spans="1:5" x14ac:dyDescent="0.2">
      <c r="A48">
        <v>4.0999999999999996</v>
      </c>
      <c r="B48">
        <v>1.04579159E-2</v>
      </c>
      <c r="C48">
        <v>2.1283567900000001E-2</v>
      </c>
      <c r="D48">
        <v>2.0548229300000002E-2</v>
      </c>
      <c r="E48">
        <v>1.16415776E-2</v>
      </c>
    </row>
    <row r="49" spans="1:5" x14ac:dyDescent="0.2">
      <c r="A49">
        <v>4.2</v>
      </c>
      <c r="B49">
        <v>8.0777097200000009E-2</v>
      </c>
      <c r="C49">
        <v>7.4487501899999989E-2</v>
      </c>
      <c r="D49">
        <v>7.2121298700000003E-2</v>
      </c>
      <c r="E49">
        <v>4.2147342599999998E-2</v>
      </c>
    </row>
    <row r="50" spans="1:5" x14ac:dyDescent="0.2">
      <c r="A50">
        <v>4.3</v>
      </c>
      <c r="B50">
        <v>4.1197104999999998E-2</v>
      </c>
      <c r="C50">
        <v>0.15587469130000001</v>
      </c>
      <c r="D50">
        <v>0.11938130369999998</v>
      </c>
      <c r="E50">
        <v>0.5000545032</v>
      </c>
    </row>
    <row r="52" spans="1:5" x14ac:dyDescent="0.2">
      <c r="B52">
        <v>2011</v>
      </c>
      <c r="C52">
        <v>2012</v>
      </c>
      <c r="D52">
        <v>2013</v>
      </c>
      <c r="E52">
        <v>2014</v>
      </c>
    </row>
    <row r="53" spans="1:5" x14ac:dyDescent="0.2">
      <c r="A53" t="s">
        <v>5</v>
      </c>
      <c r="B53" s="1">
        <f>B45+B48</f>
        <v>1.04579159E-2</v>
      </c>
      <c r="C53" s="1">
        <f t="shared" ref="C53:E53" si="17">C45+C48</f>
        <v>2.1283567900000001E-2</v>
      </c>
      <c r="D53" s="1">
        <f t="shared" si="17"/>
        <v>2.0548229300000002E-2</v>
      </c>
      <c r="E53" s="1">
        <f t="shared" si="17"/>
        <v>1.16415776E-2</v>
      </c>
    </row>
    <row r="54" spans="1:5" x14ac:dyDescent="0.2">
      <c r="A54" t="s">
        <v>11</v>
      </c>
      <c r="B54" s="1">
        <f>B46+B49</f>
        <v>8.1039234000000016E-2</v>
      </c>
      <c r="C54" s="1">
        <f t="shared" ref="C54:E54" si="18">C46+C49</f>
        <v>7.4749638699999996E-2</v>
      </c>
      <c r="D54" s="1">
        <f t="shared" si="18"/>
        <v>7.2121298700000003E-2</v>
      </c>
      <c r="E54" s="1">
        <f t="shared" si="18"/>
        <v>4.2147342599999998E-2</v>
      </c>
    </row>
    <row r="55" spans="1:5" x14ac:dyDescent="0.2">
      <c r="A55" t="s">
        <v>7</v>
      </c>
      <c r="B55" s="1">
        <f t="shared" ref="B55:E55" si="19">B47+B50</f>
        <v>4.1197104999999998E-2</v>
      </c>
      <c r="C55" s="1">
        <f t="shared" si="19"/>
        <v>0.15587469130000001</v>
      </c>
      <c r="D55" s="1">
        <f t="shared" si="19"/>
        <v>0.11938130369999998</v>
      </c>
      <c r="E55" s="1">
        <f t="shared" si="19"/>
        <v>0.50291566200000004</v>
      </c>
    </row>
    <row r="56" spans="1:5" x14ac:dyDescent="0.2">
      <c r="A56" t="s">
        <v>15</v>
      </c>
      <c r="B56" s="1">
        <f>SUM(B39:B41)</f>
        <v>2.2773480899999997E-2</v>
      </c>
      <c r="C56" s="1">
        <f t="shared" ref="C56:E56" si="20">SUM(C39:C41)</f>
        <v>0.19674827230000005</v>
      </c>
      <c r="D56" s="1">
        <f t="shared" si="20"/>
        <v>0.77096118350000009</v>
      </c>
      <c r="E56" s="1">
        <f t="shared" si="20"/>
        <v>0.93701939499999998</v>
      </c>
    </row>
    <row r="57" spans="1:5" x14ac:dyDescent="0.2">
      <c r="A57" t="s">
        <v>16</v>
      </c>
      <c r="B57" s="1">
        <f>SUM(B42:B44)</f>
        <v>0</v>
      </c>
      <c r="C57" s="1">
        <f t="shared" ref="C57:E57" si="21">SUM(C42:C44)</f>
        <v>3.3008223154</v>
      </c>
      <c r="D57" s="1">
        <f t="shared" si="21"/>
        <v>3.8161835716999999</v>
      </c>
      <c r="E57" s="1">
        <f t="shared" si="21"/>
        <v>3.7482112532</v>
      </c>
    </row>
    <row r="58" spans="1:5" x14ac:dyDescent="0.2">
      <c r="A58" s="1" t="s">
        <v>12</v>
      </c>
      <c r="B58" s="1">
        <f>SUM(B45:B47)</f>
        <v>2.621368E-4</v>
      </c>
      <c r="C58" s="1">
        <f>SUM(C45:C47)</f>
        <v>2.621368E-4</v>
      </c>
      <c r="D58" s="1">
        <f>SUM(D45:D47)</f>
        <v>0</v>
      </c>
      <c r="E58" s="1">
        <f>SUM(E45:E47)</f>
        <v>2.8611588000000002E-3</v>
      </c>
    </row>
    <row r="59" spans="1:5" x14ac:dyDescent="0.2">
      <c r="A59" s="1" t="s">
        <v>13</v>
      </c>
      <c r="B59" s="1">
        <f>SUM(B48:B50)</f>
        <v>0.1324321181</v>
      </c>
      <c r="C59" s="1">
        <f>SUM(C48:C50)</f>
        <v>0.25164576110000003</v>
      </c>
      <c r="D59" s="1">
        <f>SUM(D48:D50)</f>
        <v>0.2120508317</v>
      </c>
      <c r="E59" s="1">
        <f>SUM(E48:E50)</f>
        <v>0.55384342340000003</v>
      </c>
    </row>
    <row r="60" spans="1:5" x14ac:dyDescent="0.2">
      <c r="A60" t="s">
        <v>9</v>
      </c>
      <c r="B60" s="1">
        <f>SUM(B56:B59)</f>
        <v>0.15546773580000001</v>
      </c>
      <c r="C60" s="1">
        <f t="shared" ref="C60:E60" si="22">SUM(C56:C59)</f>
        <v>3.7494784856000001</v>
      </c>
      <c r="D60" s="1">
        <f t="shared" si="22"/>
        <v>4.7991955868999998</v>
      </c>
      <c r="E60" s="1">
        <f t="shared" si="22"/>
        <v>5.2419352304000002</v>
      </c>
    </row>
    <row r="61" spans="1:5" x14ac:dyDescent="0.2">
      <c r="A61" t="s">
        <v>9</v>
      </c>
      <c r="B61" s="1">
        <f>SUM(B53:B55)</f>
        <v>0.13269425490000003</v>
      </c>
      <c r="C61" s="1">
        <f>SUM(C53:C55)</f>
        <v>0.25190789790000001</v>
      </c>
      <c r="D61" s="1">
        <f>SUM(D53:D55)</f>
        <v>0.2120508317</v>
      </c>
      <c r="E61" s="1">
        <f>SUM(E53:E55)</f>
        <v>0.55670458220000008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helm duinen</vt:lpstr>
      <vt:lpstr>embryonale duinen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2015-11-30T11:47:44Z</dcterms:created>
  <dcterms:modified xsi:type="dcterms:W3CDTF">2021-01-05T16:52:40Z</dcterms:modified>
</cp:coreProperties>
</file>