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00" windowHeight="6510" activeTab="2"/>
  </bookViews>
  <sheets>
    <sheet name="resultaten ND1" sheetId="4" r:id="rId1"/>
    <sheet name="resultaten generalisatie ND1" sheetId="3" r:id="rId2"/>
    <sheet name="resultaten eol act" sheetId="5" r:id="rId3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22" i="5" l="1"/>
  <c r="E22" i="5"/>
  <c r="F22" i="5"/>
  <c r="C22" i="5"/>
  <c r="I18" i="3"/>
  <c r="I17" i="3"/>
  <c r="J17" i="3" l="1"/>
  <c r="K17" i="3"/>
  <c r="L17" i="3"/>
  <c r="I7" i="3"/>
  <c r="J7" i="3"/>
  <c r="K7" i="3"/>
  <c r="L7" i="3"/>
  <c r="I83" i="5"/>
  <c r="L81" i="5"/>
  <c r="K81" i="5"/>
  <c r="J81" i="5"/>
  <c r="I81" i="5"/>
  <c r="L80" i="5"/>
  <c r="K80" i="5"/>
  <c r="J80" i="5"/>
  <c r="I80" i="5"/>
  <c r="L79" i="5"/>
  <c r="K79" i="5"/>
  <c r="J79" i="5"/>
  <c r="I79" i="5"/>
  <c r="L78" i="5"/>
  <c r="K78" i="5"/>
  <c r="J78" i="5"/>
  <c r="I78" i="5"/>
  <c r="L77" i="5"/>
  <c r="K77" i="5"/>
  <c r="K83" i="5" s="1"/>
  <c r="J77" i="5"/>
  <c r="J83" i="5" s="1"/>
  <c r="I77" i="5"/>
  <c r="L76" i="5"/>
  <c r="L83" i="5" s="1"/>
  <c r="K76" i="5"/>
  <c r="J76" i="5"/>
  <c r="I76" i="5"/>
  <c r="D83" i="5"/>
  <c r="E83" i="5"/>
  <c r="F83" i="5"/>
  <c r="C83" i="5"/>
  <c r="C76" i="5"/>
  <c r="D76" i="5"/>
  <c r="E76" i="5"/>
  <c r="F76" i="5"/>
  <c r="D77" i="5"/>
  <c r="E77" i="5"/>
  <c r="F77" i="5"/>
  <c r="D78" i="5"/>
  <c r="E78" i="5"/>
  <c r="F78" i="5"/>
  <c r="D79" i="5"/>
  <c r="E79" i="5"/>
  <c r="F79" i="5"/>
  <c r="D80" i="5"/>
  <c r="E80" i="5"/>
  <c r="F80" i="5"/>
  <c r="D81" i="5"/>
  <c r="E81" i="5"/>
  <c r="F81" i="5"/>
  <c r="C81" i="5"/>
  <c r="C80" i="5"/>
  <c r="C79" i="5"/>
  <c r="C78" i="5"/>
  <c r="C77" i="5"/>
  <c r="J71" i="5"/>
  <c r="K71" i="5"/>
  <c r="L71" i="5"/>
  <c r="I71" i="5"/>
  <c r="I53" i="5"/>
  <c r="J53" i="5"/>
  <c r="K53" i="5"/>
  <c r="L53" i="5"/>
  <c r="I54" i="5"/>
  <c r="J54" i="5"/>
  <c r="K54" i="5"/>
  <c r="L54" i="5"/>
  <c r="I55" i="5"/>
  <c r="J55" i="5"/>
  <c r="K55" i="5"/>
  <c r="L55" i="5"/>
  <c r="I56" i="5"/>
  <c r="J56" i="5"/>
  <c r="K56" i="5"/>
  <c r="L56" i="5"/>
  <c r="I57" i="5"/>
  <c r="J57" i="5"/>
  <c r="K57" i="5"/>
  <c r="L57" i="5"/>
  <c r="I58" i="5"/>
  <c r="J58" i="5"/>
  <c r="K58" i="5"/>
  <c r="L58" i="5"/>
  <c r="I59" i="5"/>
  <c r="J59" i="5"/>
  <c r="K59" i="5"/>
  <c r="L59" i="5"/>
  <c r="I60" i="5"/>
  <c r="J60" i="5"/>
  <c r="K60" i="5"/>
  <c r="L60" i="5"/>
  <c r="I61" i="5"/>
  <c r="J61" i="5"/>
  <c r="K61" i="5"/>
  <c r="L61" i="5"/>
  <c r="I62" i="5"/>
  <c r="J62" i="5"/>
  <c r="K62" i="5"/>
  <c r="L62" i="5"/>
  <c r="I63" i="5"/>
  <c r="J63" i="5"/>
  <c r="K63" i="5"/>
  <c r="L63" i="5"/>
  <c r="I64" i="5"/>
  <c r="J64" i="5"/>
  <c r="K64" i="5"/>
  <c r="L64" i="5"/>
  <c r="I65" i="5"/>
  <c r="J65" i="5"/>
  <c r="K65" i="5"/>
  <c r="L65" i="5"/>
  <c r="I66" i="5"/>
  <c r="J66" i="5"/>
  <c r="K66" i="5"/>
  <c r="L66" i="5"/>
  <c r="I67" i="5"/>
  <c r="J67" i="5"/>
  <c r="K67" i="5"/>
  <c r="L67" i="5"/>
  <c r="I68" i="5"/>
  <c r="J68" i="5"/>
  <c r="K68" i="5"/>
  <c r="L68" i="5"/>
  <c r="I69" i="5"/>
  <c r="J69" i="5"/>
  <c r="K69" i="5"/>
  <c r="L69" i="5"/>
  <c r="J52" i="5"/>
  <c r="K52" i="5"/>
  <c r="L52" i="5"/>
  <c r="I52" i="5"/>
  <c r="D69" i="5"/>
  <c r="E69" i="5"/>
  <c r="F69" i="5"/>
  <c r="C69" i="5"/>
  <c r="D49" i="5"/>
  <c r="E49" i="5"/>
  <c r="F49" i="5"/>
  <c r="C49" i="5"/>
  <c r="D71" i="5"/>
  <c r="E71" i="5"/>
  <c r="F71" i="5"/>
  <c r="C7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C68" i="5"/>
  <c r="D68" i="5"/>
  <c r="E68" i="5"/>
  <c r="F68" i="5"/>
  <c r="B63" i="5"/>
  <c r="B64" i="5"/>
  <c r="B65" i="5"/>
  <c r="B66" i="5"/>
  <c r="B67" i="5"/>
  <c r="B68" i="5"/>
  <c r="B69" i="5"/>
  <c r="B62" i="5"/>
  <c r="B53" i="5"/>
  <c r="B54" i="5"/>
  <c r="B55" i="5"/>
  <c r="B56" i="5"/>
  <c r="B57" i="5"/>
  <c r="B58" i="5"/>
  <c r="B59" i="5"/>
  <c r="B60" i="5"/>
  <c r="B52" i="5"/>
  <c r="J49" i="5" l="1"/>
  <c r="K49" i="5"/>
  <c r="L49" i="5"/>
  <c r="I49" i="5"/>
  <c r="I28" i="5"/>
  <c r="J28" i="5"/>
  <c r="K28" i="5"/>
  <c r="L28" i="5"/>
  <c r="I29" i="5"/>
  <c r="J29" i="5"/>
  <c r="K29" i="5"/>
  <c r="L29" i="5"/>
  <c r="I30" i="5"/>
  <c r="J30" i="5"/>
  <c r="K30" i="5"/>
  <c r="L30" i="5"/>
  <c r="I31" i="5"/>
  <c r="J31" i="5"/>
  <c r="K31" i="5"/>
  <c r="L31" i="5"/>
  <c r="I32" i="5"/>
  <c r="J32" i="5"/>
  <c r="K32" i="5"/>
  <c r="L32" i="5"/>
  <c r="I33" i="5"/>
  <c r="J33" i="5"/>
  <c r="K33" i="5"/>
  <c r="L33" i="5"/>
  <c r="I34" i="5"/>
  <c r="J34" i="5"/>
  <c r="K34" i="5"/>
  <c r="L34" i="5"/>
  <c r="I35" i="5"/>
  <c r="J35" i="5"/>
  <c r="K35" i="5"/>
  <c r="L35" i="5"/>
  <c r="I36" i="5"/>
  <c r="J36" i="5"/>
  <c r="K36" i="5"/>
  <c r="L36" i="5"/>
  <c r="I37" i="5"/>
  <c r="J37" i="5"/>
  <c r="K37" i="5"/>
  <c r="L37" i="5"/>
  <c r="I38" i="5"/>
  <c r="J38" i="5"/>
  <c r="K38" i="5"/>
  <c r="L38" i="5"/>
  <c r="I39" i="5"/>
  <c r="J39" i="5"/>
  <c r="K39" i="5"/>
  <c r="L39" i="5"/>
  <c r="I40" i="5"/>
  <c r="J40" i="5"/>
  <c r="K40" i="5"/>
  <c r="L40" i="5"/>
  <c r="I41" i="5"/>
  <c r="J41" i="5"/>
  <c r="K41" i="5"/>
  <c r="L41" i="5"/>
  <c r="I42" i="5"/>
  <c r="J42" i="5"/>
  <c r="K42" i="5"/>
  <c r="L42" i="5"/>
  <c r="I43" i="5"/>
  <c r="J43" i="5"/>
  <c r="K43" i="5"/>
  <c r="L43" i="5"/>
  <c r="I44" i="5"/>
  <c r="J44" i="5"/>
  <c r="K44" i="5"/>
  <c r="L44" i="5"/>
  <c r="I45" i="5"/>
  <c r="J45" i="5"/>
  <c r="K45" i="5"/>
  <c r="L45" i="5"/>
  <c r="I46" i="5"/>
  <c r="J46" i="5"/>
  <c r="K46" i="5"/>
  <c r="L46" i="5"/>
  <c r="I47" i="5"/>
  <c r="J47" i="5"/>
  <c r="K47" i="5"/>
  <c r="L47" i="5"/>
  <c r="J27" i="5"/>
  <c r="K27" i="5"/>
  <c r="L27" i="5"/>
  <c r="I27" i="5"/>
  <c r="L4" i="3" l="1"/>
  <c r="L5" i="3"/>
  <c r="L6" i="3"/>
  <c r="L8" i="3"/>
  <c r="L9" i="3"/>
  <c r="L10" i="3"/>
  <c r="L11" i="3"/>
  <c r="L12" i="3"/>
  <c r="L13" i="3"/>
  <c r="C31" i="3"/>
  <c r="D31" i="3"/>
  <c r="E31" i="3"/>
  <c r="F31" i="3"/>
  <c r="F16" i="3"/>
  <c r="L15" i="3" l="1"/>
  <c r="L18" i="3"/>
  <c r="F31" i="4"/>
  <c r="K4" i="3"/>
  <c r="K18" i="3" s="1"/>
  <c r="K5" i="3"/>
  <c r="K6" i="3"/>
  <c r="K8" i="3"/>
  <c r="K9" i="3"/>
  <c r="K10" i="3"/>
  <c r="K11" i="3"/>
  <c r="K12" i="3"/>
  <c r="K13" i="3"/>
  <c r="D16" i="3"/>
  <c r="E16" i="3"/>
  <c r="C16" i="3"/>
  <c r="D32" i="4"/>
  <c r="E32" i="4"/>
  <c r="C32" i="4"/>
  <c r="K15" i="3" l="1"/>
  <c r="I5" i="3"/>
  <c r="J5" i="3"/>
  <c r="I6" i="3"/>
  <c r="J6" i="3"/>
  <c r="I8" i="3"/>
  <c r="J8" i="3"/>
  <c r="I9" i="3"/>
  <c r="J9" i="3"/>
  <c r="I10" i="3"/>
  <c r="J10" i="3"/>
  <c r="I11" i="3"/>
  <c r="J11" i="3"/>
  <c r="I12" i="3"/>
  <c r="J12" i="3"/>
  <c r="I13" i="3"/>
  <c r="J13" i="3"/>
  <c r="J4" i="3"/>
  <c r="J18" i="3" s="1"/>
  <c r="I4" i="3"/>
  <c r="J15" i="3" l="1"/>
  <c r="I15" i="3"/>
</calcChain>
</file>

<file path=xl/comments1.xml><?xml version="1.0" encoding="utf-8"?>
<comments xmlns="http://schemas.openxmlformats.org/spreadsheetml/2006/main">
  <authors>
    <author>Bas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Bas:</t>
        </r>
        <r>
          <rPr>
            <sz val="9"/>
            <color indexed="81"/>
            <rFont val="Tahoma"/>
            <family val="2"/>
          </rPr>
          <t xml:space="preserve">
in 2015 niet gekarteerd, toen ND</t>
        </r>
      </text>
    </comment>
  </commentList>
</comments>
</file>

<file path=xl/sharedStrings.xml><?xml version="1.0" encoding="utf-8"?>
<sst xmlns="http://schemas.openxmlformats.org/spreadsheetml/2006/main" count="174" uniqueCount="87">
  <si>
    <t>X</t>
  </si>
  <si>
    <t>ND</t>
  </si>
  <si>
    <t>S3</t>
  </si>
  <si>
    <t>Sc</t>
  </si>
  <si>
    <t>Op</t>
  </si>
  <si>
    <t>O</t>
  </si>
  <si>
    <t>A3</t>
  </si>
  <si>
    <t>Ab</t>
  </si>
  <si>
    <t>S2/3</t>
  </si>
  <si>
    <t>A2/3</t>
  </si>
  <si>
    <t>A2</t>
  </si>
  <si>
    <t>Aa</t>
  </si>
  <si>
    <t>A1/2</t>
  </si>
  <si>
    <t>B</t>
  </si>
  <si>
    <t>S2</t>
  </si>
  <si>
    <t>S0</t>
  </si>
  <si>
    <t>Sa</t>
  </si>
  <si>
    <t>A1</t>
  </si>
  <si>
    <t>S1/2</t>
  </si>
  <si>
    <t>Sb</t>
  </si>
  <si>
    <t>S1</t>
  </si>
  <si>
    <t>O2</t>
  </si>
  <si>
    <t>V1</t>
  </si>
  <si>
    <t>V</t>
  </si>
  <si>
    <t>W1</t>
  </si>
  <si>
    <t>S2/A</t>
  </si>
  <si>
    <t>S1/A</t>
  </si>
  <si>
    <t>O2p</t>
  </si>
  <si>
    <t>O1</t>
  </si>
  <si>
    <t>S0a</t>
  </si>
  <si>
    <t>OX</t>
  </si>
  <si>
    <t>Eindtotaal</t>
  </si>
  <si>
    <t>eenheid</t>
  </si>
  <si>
    <t>opp</t>
  </si>
  <si>
    <r>
      <t>m</t>
    </r>
    <r>
      <rPr>
        <vertAlign val="superscript"/>
        <sz val="9"/>
        <color theme="1"/>
        <rFont val="Arial"/>
        <family val="2"/>
      </rPr>
      <t>2</t>
    </r>
  </si>
  <si>
    <t>oppervlakte</t>
  </si>
  <si>
    <t>ha</t>
  </si>
  <si>
    <t>zwak overstoven</t>
  </si>
  <si>
    <t>niet bepaald</t>
  </si>
  <si>
    <t>sterk overstoven</t>
  </si>
  <si>
    <t>matig overstoven</t>
  </si>
  <si>
    <t>kaal zand, stuifkuil</t>
  </si>
  <si>
    <t>kaal zand, overwegend erosief</t>
  </si>
  <si>
    <t>kaal zand door betreding, sterk dynamisch</t>
  </si>
  <si>
    <t>kaal zand, matige dynamiek</t>
  </si>
  <si>
    <t>kaal zand door betreding, zwak dynamisch</t>
  </si>
  <si>
    <t>duinvorming in vegetatie</t>
  </si>
  <si>
    <t>beginnende stabilisatie, matige dynamiek</t>
  </si>
  <si>
    <t>nog niet geheel begroeid, nauwelijks tot geen dynamiek</t>
  </si>
  <si>
    <t>geheel begroeid en stabiel</t>
  </si>
  <si>
    <t>uitgestoven tot op het grondwater, kaal en vochtig</t>
  </si>
  <si>
    <t>water</t>
  </si>
  <si>
    <t>antropogeen</t>
  </si>
  <si>
    <t>beschrijving</t>
  </si>
  <si>
    <t>complex A1 en A2</t>
  </si>
  <si>
    <t>complex A2 en A3</t>
  </si>
  <si>
    <t>kaal zand, strand</t>
  </si>
  <si>
    <t>kaal zand door bewerking (camping Molenslag)</t>
  </si>
  <si>
    <t>duinversterking met verse aanplant</t>
  </si>
  <si>
    <t>complex van S1 en S2</t>
  </si>
  <si>
    <t>complex van S2 en S3</t>
  </si>
  <si>
    <t>nog niet geheel begroeid, grotendeels stabiel, opnieuw overstoven</t>
  </si>
  <si>
    <t>beginnende stabilisatie,  opnieuw overstoven</t>
  </si>
  <si>
    <t>opnamedatum</t>
  </si>
  <si>
    <t>kunnen meer dagen zijn</t>
  </si>
  <si>
    <t>O/S0</t>
  </si>
  <si>
    <t>Som</t>
  </si>
  <si>
    <t>aantal</t>
  </si>
  <si>
    <t>Ac</t>
  </si>
  <si>
    <t>% eolische activiteit</t>
  </si>
  <si>
    <t>zonder ND, O1, S3 en X</t>
  </si>
  <si>
    <t>m2</t>
  </si>
  <si>
    <t>oppervlakte vermenigvuldigd met activiteit</t>
  </si>
  <si>
    <t>totale activiteit in ha</t>
  </si>
  <si>
    <t>zelfde act bij elkaar</t>
  </si>
  <si>
    <t>totaal</t>
  </si>
  <si>
    <t>0-10%</t>
  </si>
  <si>
    <t>11-25%</t>
  </si>
  <si>
    <t>26-50%</t>
  </si>
  <si>
    <t>50-75%</t>
  </si>
  <si>
    <t>76-85%</t>
  </si>
  <si>
    <t>86-100%</t>
  </si>
  <si>
    <t>stabiel</t>
  </si>
  <si>
    <t>dynamisch</t>
  </si>
  <si>
    <t>zonder O1</t>
  </si>
  <si>
    <t>alle eenheden</t>
  </si>
  <si>
    <t>gegroepeerd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</si>
</sst>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14" fontId="0" fillId="0" borderId="0" xfId="0" applyNumberFormat="1"/>
    <xf numFmtId="1" fontId="6" fillId="2" borderId="1" xfId="0" applyNumberFormat="1" applyFont="1" applyFill="1" applyBorder="1"/>
    <xf numFmtId="0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indent="1"/>
    </xf>
    <xf numFmtId="1" fontId="1" fillId="0" borderId="0" xfId="0" applyNumberFormat="1" applyFont="1"/>
    <xf numFmtId="16" fontId="0" fillId="0" borderId="0" xfId="0" quotePrefix="1" applyNumberFormat="1"/>
    <xf numFmtId="0" fontId="0" fillId="0" borderId="0" xfId="0" quotePrefix="1"/>
    <xf numFmtId="164" fontId="0" fillId="3" borderId="0" xfId="0" applyNumberFormat="1" applyFill="1"/>
    <xf numFmtId="0" fontId="0" fillId="3" borderId="0" xfId="0" applyFill="1"/>
    <xf numFmtId="164" fontId="0" fillId="4" borderId="0" xfId="0" applyNumberFormat="1" applyFill="1"/>
    <xf numFmtId="0" fontId="0" fillId="4" borderId="0" xfId="0" applyFill="1"/>
    <xf numFmtId="0" fontId="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CC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'resultaten ND1'!$C$3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'resultaten ND1'!$B$4:$B$29</c:f>
              <c:strCache>
                <c:ptCount val="26"/>
                <c:pt idx="0">
                  <c:v>ND</c:v>
                </c:pt>
                <c:pt idx="1">
                  <c:v>O1</c:v>
                </c:pt>
                <c:pt idx="2">
                  <c:v>O</c:v>
                </c:pt>
                <c:pt idx="3">
                  <c:v>Op</c:v>
                </c:pt>
                <c:pt idx="4">
                  <c:v>O/S0</c:v>
                </c:pt>
                <c:pt idx="5">
                  <c:v>O2</c:v>
                </c:pt>
                <c:pt idx="6">
                  <c:v>O2p</c:v>
                </c:pt>
                <c:pt idx="7">
                  <c:v>OX</c:v>
                </c:pt>
                <c:pt idx="8">
                  <c:v>B</c:v>
                </c:pt>
                <c:pt idx="9">
                  <c:v>A1</c:v>
                </c:pt>
                <c:pt idx="10">
                  <c:v>A1/2</c:v>
                </c:pt>
                <c:pt idx="11">
                  <c:v>A2</c:v>
                </c:pt>
                <c:pt idx="12">
                  <c:v>A2/3</c:v>
                </c:pt>
                <c:pt idx="13">
                  <c:v>A3</c:v>
                </c:pt>
                <c:pt idx="14">
                  <c:v>S0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S1/A</c:v>
                </c:pt>
                <c:pt idx="19">
                  <c:v>S2</c:v>
                </c:pt>
                <c:pt idx="20">
                  <c:v>S2/3</c:v>
                </c:pt>
                <c:pt idx="21">
                  <c:v>S2/A</c:v>
                </c:pt>
                <c:pt idx="22">
                  <c:v>S3</c:v>
                </c:pt>
                <c:pt idx="23">
                  <c:v>V1</c:v>
                </c:pt>
                <c:pt idx="24">
                  <c:v>W1</c:v>
                </c:pt>
                <c:pt idx="25">
                  <c:v>X</c:v>
                </c:pt>
              </c:strCache>
            </c:strRef>
          </c:cat>
          <c:val>
            <c:numRef>
              <c:f>'resultaten ND1'!$C$4:$C$29</c:f>
              <c:numCache>
                <c:formatCode>General</c:formatCode>
                <c:ptCount val="26"/>
                <c:pt idx="0" formatCode="0">
                  <c:v>759794.31640200003</c:v>
                </c:pt>
                <c:pt idx="2" formatCode="0">
                  <c:v>47828.883109685776</c:v>
                </c:pt>
                <c:pt idx="5" formatCode="0">
                  <c:v>26731.413097102504</c:v>
                </c:pt>
                <c:pt idx="6" formatCode="0">
                  <c:v>535.04817427620003</c:v>
                </c:pt>
                <c:pt idx="7" formatCode="0">
                  <c:v>51767.752832300001</c:v>
                </c:pt>
                <c:pt idx="8" formatCode="0">
                  <c:v>1759.874671387</c:v>
                </c:pt>
                <c:pt idx="9" formatCode="0">
                  <c:v>27186.4937360359</c:v>
                </c:pt>
                <c:pt idx="10" formatCode="0">
                  <c:v>50007.312347218402</c:v>
                </c:pt>
                <c:pt idx="11" formatCode="0">
                  <c:v>63602.19903725163</c:v>
                </c:pt>
                <c:pt idx="12" formatCode="0">
                  <c:v>8138.7202863961993</c:v>
                </c:pt>
                <c:pt idx="13" formatCode="0">
                  <c:v>89250.583993770721</c:v>
                </c:pt>
                <c:pt idx="14" formatCode="0">
                  <c:v>3086.5030141631596</c:v>
                </c:pt>
                <c:pt idx="15" formatCode="0">
                  <c:v>128399.89431314341</c:v>
                </c:pt>
                <c:pt idx="16" formatCode="0">
                  <c:v>38694.866117928475</c:v>
                </c:pt>
                <c:pt idx="17" formatCode="0">
                  <c:v>5810.7476500866005</c:v>
                </c:pt>
                <c:pt idx="19" formatCode="0">
                  <c:v>14658.849941658798</c:v>
                </c:pt>
                <c:pt idx="20" formatCode="0">
                  <c:v>48212.134161524125</c:v>
                </c:pt>
                <c:pt idx="22" formatCode="0">
                  <c:v>1397496.9385538057</c:v>
                </c:pt>
                <c:pt idx="23" formatCode="0">
                  <c:v>123.32717494800001</c:v>
                </c:pt>
                <c:pt idx="24" formatCode="0">
                  <c:v>473.06238141570003</c:v>
                </c:pt>
                <c:pt idx="25" formatCode="0">
                  <c:v>43575.865267747002</c:v>
                </c:pt>
              </c:numCache>
            </c:numRef>
          </c:val>
        </c:ser>
        <c:ser>
          <c:idx val="1"/>
          <c:order val="1"/>
          <c:tx>
            <c:strRef>
              <c:f>'resultaten ND1'!$D$3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'resultaten ND1'!$B$4:$B$29</c:f>
              <c:strCache>
                <c:ptCount val="26"/>
                <c:pt idx="0">
                  <c:v>ND</c:v>
                </c:pt>
                <c:pt idx="1">
                  <c:v>O1</c:v>
                </c:pt>
                <c:pt idx="2">
                  <c:v>O</c:v>
                </c:pt>
                <c:pt idx="3">
                  <c:v>Op</c:v>
                </c:pt>
                <c:pt idx="4">
                  <c:v>O/S0</c:v>
                </c:pt>
                <c:pt idx="5">
                  <c:v>O2</c:v>
                </c:pt>
                <c:pt idx="6">
                  <c:v>O2p</c:v>
                </c:pt>
                <c:pt idx="7">
                  <c:v>OX</c:v>
                </c:pt>
                <c:pt idx="8">
                  <c:v>B</c:v>
                </c:pt>
                <c:pt idx="9">
                  <c:v>A1</c:v>
                </c:pt>
                <c:pt idx="10">
                  <c:v>A1/2</c:v>
                </c:pt>
                <c:pt idx="11">
                  <c:v>A2</c:v>
                </c:pt>
                <c:pt idx="12">
                  <c:v>A2/3</c:v>
                </c:pt>
                <c:pt idx="13">
                  <c:v>A3</c:v>
                </c:pt>
                <c:pt idx="14">
                  <c:v>S0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S1/A</c:v>
                </c:pt>
                <c:pt idx="19">
                  <c:v>S2</c:v>
                </c:pt>
                <c:pt idx="20">
                  <c:v>S2/3</c:v>
                </c:pt>
                <c:pt idx="21">
                  <c:v>S2/A</c:v>
                </c:pt>
                <c:pt idx="22">
                  <c:v>S3</c:v>
                </c:pt>
                <c:pt idx="23">
                  <c:v>V1</c:v>
                </c:pt>
                <c:pt idx="24">
                  <c:v>W1</c:v>
                </c:pt>
                <c:pt idx="25">
                  <c:v>X</c:v>
                </c:pt>
              </c:strCache>
            </c:strRef>
          </c:cat>
          <c:val>
            <c:numRef>
              <c:f>'resultaten ND1'!$D$4:$D$29</c:f>
              <c:numCache>
                <c:formatCode>0</c:formatCode>
                <c:ptCount val="26"/>
                <c:pt idx="0">
                  <c:v>319445.58918529999</c:v>
                </c:pt>
                <c:pt idx="1">
                  <c:v>429583.20490567997</c:v>
                </c:pt>
                <c:pt idx="2">
                  <c:v>55296.925036131004</c:v>
                </c:pt>
                <c:pt idx="3">
                  <c:v>1008.19376435907</c:v>
                </c:pt>
                <c:pt idx="5">
                  <c:v>1750.9602294588999</c:v>
                </c:pt>
                <c:pt idx="6">
                  <c:v>728.72491180099996</c:v>
                </c:pt>
                <c:pt idx="8">
                  <c:v>2369.3130749801999</c:v>
                </c:pt>
                <c:pt idx="9">
                  <c:v>2590.2348387763</c:v>
                </c:pt>
                <c:pt idx="10">
                  <c:v>67640.062468463904</c:v>
                </c:pt>
                <c:pt idx="11">
                  <c:v>94197.539148606709</c:v>
                </c:pt>
                <c:pt idx="12">
                  <c:v>96223.656615233776</c:v>
                </c:pt>
                <c:pt idx="13">
                  <c:v>103409.36767537282</c:v>
                </c:pt>
                <c:pt idx="14">
                  <c:v>12786.776253901431</c:v>
                </c:pt>
                <c:pt idx="16">
                  <c:v>7840.097563616041</c:v>
                </c:pt>
                <c:pt idx="17">
                  <c:v>28151.354579283794</c:v>
                </c:pt>
                <c:pt idx="18">
                  <c:v>1198.338940266</c:v>
                </c:pt>
                <c:pt idx="19">
                  <c:v>14590.092965387099</c:v>
                </c:pt>
                <c:pt idx="20">
                  <c:v>54508.930909024304</c:v>
                </c:pt>
                <c:pt idx="21">
                  <c:v>124677.93791586402</c:v>
                </c:pt>
                <c:pt idx="22">
                  <c:v>1345350.5037837881</c:v>
                </c:pt>
                <c:pt idx="23">
                  <c:v>177.42604894499999</c:v>
                </c:pt>
                <c:pt idx="24">
                  <c:v>35.982755657200002</c:v>
                </c:pt>
                <c:pt idx="25">
                  <c:v>43573.576931556003</c:v>
                </c:pt>
              </c:numCache>
            </c:numRef>
          </c:val>
        </c:ser>
        <c:ser>
          <c:idx val="2"/>
          <c:order val="2"/>
          <c:tx>
            <c:strRef>
              <c:f>'resultaten ND1'!$E$3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'resultaten ND1'!$B$4:$B$29</c:f>
              <c:strCache>
                <c:ptCount val="26"/>
                <c:pt idx="0">
                  <c:v>ND</c:v>
                </c:pt>
                <c:pt idx="1">
                  <c:v>O1</c:v>
                </c:pt>
                <c:pt idx="2">
                  <c:v>O</c:v>
                </c:pt>
                <c:pt idx="3">
                  <c:v>Op</c:v>
                </c:pt>
                <c:pt idx="4">
                  <c:v>O/S0</c:v>
                </c:pt>
                <c:pt idx="5">
                  <c:v>O2</c:v>
                </c:pt>
                <c:pt idx="6">
                  <c:v>O2p</c:v>
                </c:pt>
                <c:pt idx="7">
                  <c:v>OX</c:v>
                </c:pt>
                <c:pt idx="8">
                  <c:v>B</c:v>
                </c:pt>
                <c:pt idx="9">
                  <c:v>A1</c:v>
                </c:pt>
                <c:pt idx="10">
                  <c:v>A1/2</c:v>
                </c:pt>
                <c:pt idx="11">
                  <c:v>A2</c:v>
                </c:pt>
                <c:pt idx="12">
                  <c:v>A2/3</c:v>
                </c:pt>
                <c:pt idx="13">
                  <c:v>A3</c:v>
                </c:pt>
                <c:pt idx="14">
                  <c:v>S0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S1/A</c:v>
                </c:pt>
                <c:pt idx="19">
                  <c:v>S2</c:v>
                </c:pt>
                <c:pt idx="20">
                  <c:v>S2/3</c:v>
                </c:pt>
                <c:pt idx="21">
                  <c:v>S2/A</c:v>
                </c:pt>
                <c:pt idx="22">
                  <c:v>S3</c:v>
                </c:pt>
                <c:pt idx="23">
                  <c:v>V1</c:v>
                </c:pt>
                <c:pt idx="24">
                  <c:v>W1</c:v>
                </c:pt>
                <c:pt idx="25">
                  <c:v>X</c:v>
                </c:pt>
              </c:strCache>
            </c:strRef>
          </c:cat>
          <c:val>
            <c:numRef>
              <c:f>'resultaten ND1'!$E$4:$E$29</c:f>
              <c:numCache>
                <c:formatCode>0</c:formatCode>
                <c:ptCount val="26"/>
                <c:pt idx="0">
                  <c:v>314798.26502961549</c:v>
                </c:pt>
                <c:pt idx="1">
                  <c:v>386720.49050670763</c:v>
                </c:pt>
                <c:pt idx="2">
                  <c:v>24425.680725898703</c:v>
                </c:pt>
                <c:pt idx="4">
                  <c:v>23474.678673373404</c:v>
                </c:pt>
                <c:pt idx="5">
                  <c:v>529.17005065209992</c:v>
                </c:pt>
                <c:pt idx="8">
                  <c:v>4111.6694876408001</c:v>
                </c:pt>
                <c:pt idx="9">
                  <c:v>2295.3041311989</c:v>
                </c:pt>
                <c:pt idx="10">
                  <c:v>7066.0127732809997</c:v>
                </c:pt>
                <c:pt idx="11">
                  <c:v>59036.22410655101</c:v>
                </c:pt>
                <c:pt idx="12">
                  <c:v>119534.17086657611</c:v>
                </c:pt>
                <c:pt idx="13">
                  <c:v>129773.43621556438</c:v>
                </c:pt>
                <c:pt idx="14">
                  <c:v>34004.921648424774</c:v>
                </c:pt>
                <c:pt idx="16">
                  <c:v>8500.1640443015003</c:v>
                </c:pt>
                <c:pt idx="17">
                  <c:v>39550.430033580713</c:v>
                </c:pt>
                <c:pt idx="19">
                  <c:v>35500.474852791209</c:v>
                </c:pt>
                <c:pt idx="20">
                  <c:v>60616.006049554511</c:v>
                </c:pt>
                <c:pt idx="21">
                  <c:v>13914.620034469999</c:v>
                </c:pt>
                <c:pt idx="22">
                  <c:v>1493533.3344488025</c:v>
                </c:pt>
                <c:pt idx="24">
                  <c:v>28.584411690700001</c:v>
                </c:pt>
                <c:pt idx="25">
                  <c:v>49717.995228738</c:v>
                </c:pt>
              </c:numCache>
            </c:numRef>
          </c:val>
        </c:ser>
        <c:ser>
          <c:idx val="3"/>
          <c:order val="3"/>
          <c:tx>
            <c:strRef>
              <c:f>'resultaten ND1'!$F$3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'resultaten ND1'!$B$4:$B$29</c:f>
              <c:strCache>
                <c:ptCount val="26"/>
                <c:pt idx="0">
                  <c:v>ND</c:v>
                </c:pt>
                <c:pt idx="1">
                  <c:v>O1</c:v>
                </c:pt>
                <c:pt idx="2">
                  <c:v>O</c:v>
                </c:pt>
                <c:pt idx="3">
                  <c:v>Op</c:v>
                </c:pt>
                <c:pt idx="4">
                  <c:v>O/S0</c:v>
                </c:pt>
                <c:pt idx="5">
                  <c:v>O2</c:v>
                </c:pt>
                <c:pt idx="6">
                  <c:v>O2p</c:v>
                </c:pt>
                <c:pt idx="7">
                  <c:v>OX</c:v>
                </c:pt>
                <c:pt idx="8">
                  <c:v>B</c:v>
                </c:pt>
                <c:pt idx="9">
                  <c:v>A1</c:v>
                </c:pt>
                <c:pt idx="10">
                  <c:v>A1/2</c:v>
                </c:pt>
                <c:pt idx="11">
                  <c:v>A2</c:v>
                </c:pt>
                <c:pt idx="12">
                  <c:v>A2/3</c:v>
                </c:pt>
                <c:pt idx="13">
                  <c:v>A3</c:v>
                </c:pt>
                <c:pt idx="14">
                  <c:v>S0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S1/A</c:v>
                </c:pt>
                <c:pt idx="19">
                  <c:v>S2</c:v>
                </c:pt>
                <c:pt idx="20">
                  <c:v>S2/3</c:v>
                </c:pt>
                <c:pt idx="21">
                  <c:v>S2/A</c:v>
                </c:pt>
                <c:pt idx="22">
                  <c:v>S3</c:v>
                </c:pt>
                <c:pt idx="23">
                  <c:v>V1</c:v>
                </c:pt>
                <c:pt idx="24">
                  <c:v>W1</c:v>
                </c:pt>
                <c:pt idx="25">
                  <c:v>X</c:v>
                </c:pt>
              </c:strCache>
            </c:strRef>
          </c:cat>
          <c:val>
            <c:numRef>
              <c:f>'resultaten ND1'!$F$4:$F$29</c:f>
              <c:numCache>
                <c:formatCode>0</c:formatCode>
                <c:ptCount val="26"/>
                <c:pt idx="0">
                  <c:v>314013.65068641549</c:v>
                </c:pt>
                <c:pt idx="1">
                  <c:v>367686.19839727791</c:v>
                </c:pt>
                <c:pt idx="2">
                  <c:v>16873.251400089845</c:v>
                </c:pt>
                <c:pt idx="4">
                  <c:v>2129.2321992510001</c:v>
                </c:pt>
                <c:pt idx="5">
                  <c:v>1431.657088077</c:v>
                </c:pt>
                <c:pt idx="6">
                  <c:v>137.62883285230001</c:v>
                </c:pt>
                <c:pt idx="8">
                  <c:v>3084.5676695072898</c:v>
                </c:pt>
                <c:pt idx="9">
                  <c:v>2219.7340880320999</c:v>
                </c:pt>
                <c:pt idx="10">
                  <c:v>39692.807035983999</c:v>
                </c:pt>
                <c:pt idx="11">
                  <c:v>106253.61304407709</c:v>
                </c:pt>
                <c:pt idx="12">
                  <c:v>97575.480503525585</c:v>
                </c:pt>
                <c:pt idx="13">
                  <c:v>91184.091865281109</c:v>
                </c:pt>
                <c:pt idx="14">
                  <c:v>78286.711296935042</c:v>
                </c:pt>
                <c:pt idx="16">
                  <c:v>2876.9475940681</c:v>
                </c:pt>
                <c:pt idx="17">
                  <c:v>23958.325004666836</c:v>
                </c:pt>
                <c:pt idx="19">
                  <c:v>38223.274106724602</c:v>
                </c:pt>
                <c:pt idx="20">
                  <c:v>55869.990548629488</c:v>
                </c:pt>
                <c:pt idx="22">
                  <c:v>1517351.5947584193</c:v>
                </c:pt>
                <c:pt idx="25">
                  <c:v>49932.921553672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78752"/>
        <c:axId val="191067200"/>
      </c:barChart>
      <c:catAx>
        <c:axId val="2183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91067200"/>
        <c:crosses val="autoZero"/>
        <c:auto val="1"/>
        <c:lblAlgn val="ctr"/>
        <c:lblOffset val="100"/>
        <c:noMultiLvlLbl val="0"/>
      </c:catAx>
      <c:valAx>
        <c:axId val="191067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(m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837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'resultaten ND1'!$H$3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'resultaten ND1'!$B$4:$B$29</c:f>
              <c:strCache>
                <c:ptCount val="26"/>
                <c:pt idx="0">
                  <c:v>ND</c:v>
                </c:pt>
                <c:pt idx="1">
                  <c:v>O1</c:v>
                </c:pt>
                <c:pt idx="2">
                  <c:v>O</c:v>
                </c:pt>
                <c:pt idx="3">
                  <c:v>Op</c:v>
                </c:pt>
                <c:pt idx="4">
                  <c:v>O/S0</c:v>
                </c:pt>
                <c:pt idx="5">
                  <c:v>O2</c:v>
                </c:pt>
                <c:pt idx="6">
                  <c:v>O2p</c:v>
                </c:pt>
                <c:pt idx="7">
                  <c:v>OX</c:v>
                </c:pt>
                <c:pt idx="8">
                  <c:v>B</c:v>
                </c:pt>
                <c:pt idx="9">
                  <c:v>A1</c:v>
                </c:pt>
                <c:pt idx="10">
                  <c:v>A1/2</c:v>
                </c:pt>
                <c:pt idx="11">
                  <c:v>A2</c:v>
                </c:pt>
                <c:pt idx="12">
                  <c:v>A2/3</c:v>
                </c:pt>
                <c:pt idx="13">
                  <c:v>A3</c:v>
                </c:pt>
                <c:pt idx="14">
                  <c:v>S0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S1/A</c:v>
                </c:pt>
                <c:pt idx="19">
                  <c:v>S2</c:v>
                </c:pt>
                <c:pt idx="20">
                  <c:v>S2/3</c:v>
                </c:pt>
                <c:pt idx="21">
                  <c:v>S2/A</c:v>
                </c:pt>
                <c:pt idx="22">
                  <c:v>S3</c:v>
                </c:pt>
                <c:pt idx="23">
                  <c:v>V1</c:v>
                </c:pt>
                <c:pt idx="24">
                  <c:v>W1</c:v>
                </c:pt>
                <c:pt idx="25">
                  <c:v>X</c:v>
                </c:pt>
              </c:strCache>
            </c:strRef>
          </c:cat>
          <c:val>
            <c:numRef>
              <c:f>'resultaten ND1'!$H$4:$H$29</c:f>
              <c:numCache>
                <c:formatCode>General</c:formatCode>
                <c:ptCount val="26"/>
                <c:pt idx="0" formatCode="0">
                  <c:v>2</c:v>
                </c:pt>
                <c:pt idx="2" formatCode="0">
                  <c:v>58</c:v>
                </c:pt>
                <c:pt idx="5" formatCode="0">
                  <c:v>65</c:v>
                </c:pt>
                <c:pt idx="6">
                  <c:v>4</c:v>
                </c:pt>
                <c:pt idx="7">
                  <c:v>1</c:v>
                </c:pt>
                <c:pt idx="8" formatCode="0">
                  <c:v>5</c:v>
                </c:pt>
                <c:pt idx="9" formatCode="0">
                  <c:v>41</c:v>
                </c:pt>
                <c:pt idx="10" formatCode="0">
                  <c:v>23</c:v>
                </c:pt>
                <c:pt idx="11" formatCode="0">
                  <c:v>94</c:v>
                </c:pt>
                <c:pt idx="12" formatCode="0">
                  <c:v>4</c:v>
                </c:pt>
                <c:pt idx="13" formatCode="0">
                  <c:v>32</c:v>
                </c:pt>
                <c:pt idx="14" formatCode="0">
                  <c:v>72</c:v>
                </c:pt>
                <c:pt idx="15" formatCode="0">
                  <c:v>25</c:v>
                </c:pt>
                <c:pt idx="16" formatCode="0">
                  <c:v>117</c:v>
                </c:pt>
                <c:pt idx="17" formatCode="0">
                  <c:v>10</c:v>
                </c:pt>
                <c:pt idx="19" formatCode="0">
                  <c:v>66</c:v>
                </c:pt>
                <c:pt idx="20" formatCode="0">
                  <c:v>42</c:v>
                </c:pt>
                <c:pt idx="22" formatCode="0">
                  <c:v>25</c:v>
                </c:pt>
                <c:pt idx="23" formatCode="0">
                  <c:v>1</c:v>
                </c:pt>
                <c:pt idx="24" formatCode="0">
                  <c:v>3</c:v>
                </c:pt>
                <c:pt idx="25" formatCode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'resultaten ND1'!$I$3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'resultaten ND1'!$B$4:$B$29</c:f>
              <c:strCache>
                <c:ptCount val="26"/>
                <c:pt idx="0">
                  <c:v>ND</c:v>
                </c:pt>
                <c:pt idx="1">
                  <c:v>O1</c:v>
                </c:pt>
                <c:pt idx="2">
                  <c:v>O</c:v>
                </c:pt>
                <c:pt idx="3">
                  <c:v>Op</c:v>
                </c:pt>
                <c:pt idx="4">
                  <c:v>O/S0</c:v>
                </c:pt>
                <c:pt idx="5">
                  <c:v>O2</c:v>
                </c:pt>
                <c:pt idx="6">
                  <c:v>O2p</c:v>
                </c:pt>
                <c:pt idx="7">
                  <c:v>OX</c:v>
                </c:pt>
                <c:pt idx="8">
                  <c:v>B</c:v>
                </c:pt>
                <c:pt idx="9">
                  <c:v>A1</c:v>
                </c:pt>
                <c:pt idx="10">
                  <c:v>A1/2</c:v>
                </c:pt>
                <c:pt idx="11">
                  <c:v>A2</c:v>
                </c:pt>
                <c:pt idx="12">
                  <c:v>A2/3</c:v>
                </c:pt>
                <c:pt idx="13">
                  <c:v>A3</c:v>
                </c:pt>
                <c:pt idx="14">
                  <c:v>S0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S1/A</c:v>
                </c:pt>
                <c:pt idx="19">
                  <c:v>S2</c:v>
                </c:pt>
                <c:pt idx="20">
                  <c:v>S2/3</c:v>
                </c:pt>
                <c:pt idx="21">
                  <c:v>S2/A</c:v>
                </c:pt>
                <c:pt idx="22">
                  <c:v>S3</c:v>
                </c:pt>
                <c:pt idx="23">
                  <c:v>V1</c:v>
                </c:pt>
                <c:pt idx="24">
                  <c:v>W1</c:v>
                </c:pt>
                <c:pt idx="25">
                  <c:v>X</c:v>
                </c:pt>
              </c:strCache>
            </c:strRef>
          </c:cat>
          <c:val>
            <c:numRef>
              <c:f>'resultaten ND1'!$I$4:$I$29</c:f>
              <c:numCache>
                <c:formatCode>General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37</c:v>
                </c:pt>
                <c:pt idx="3">
                  <c:v>2</c:v>
                </c:pt>
                <c:pt idx="5">
                  <c:v>13</c:v>
                </c:pt>
                <c:pt idx="6">
                  <c:v>4</c:v>
                </c:pt>
                <c:pt idx="8">
                  <c:v>9</c:v>
                </c:pt>
                <c:pt idx="9">
                  <c:v>19</c:v>
                </c:pt>
                <c:pt idx="10">
                  <c:v>6</c:v>
                </c:pt>
                <c:pt idx="11">
                  <c:v>32</c:v>
                </c:pt>
                <c:pt idx="12">
                  <c:v>26</c:v>
                </c:pt>
                <c:pt idx="13">
                  <c:v>20</c:v>
                </c:pt>
                <c:pt idx="14">
                  <c:v>72</c:v>
                </c:pt>
                <c:pt idx="16">
                  <c:v>41</c:v>
                </c:pt>
                <c:pt idx="17">
                  <c:v>43</c:v>
                </c:pt>
                <c:pt idx="18">
                  <c:v>2</c:v>
                </c:pt>
                <c:pt idx="19">
                  <c:v>18</c:v>
                </c:pt>
                <c:pt idx="20">
                  <c:v>24</c:v>
                </c:pt>
                <c:pt idx="21">
                  <c:v>4</c:v>
                </c:pt>
                <c:pt idx="22">
                  <c:v>29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</c:ser>
        <c:ser>
          <c:idx val="2"/>
          <c:order val="2"/>
          <c:tx>
            <c:strRef>
              <c:f>'resultaten ND1'!$J$3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'resultaten ND1'!$B$4:$B$29</c:f>
              <c:strCache>
                <c:ptCount val="26"/>
                <c:pt idx="0">
                  <c:v>ND</c:v>
                </c:pt>
                <c:pt idx="1">
                  <c:v>O1</c:v>
                </c:pt>
                <c:pt idx="2">
                  <c:v>O</c:v>
                </c:pt>
                <c:pt idx="3">
                  <c:v>Op</c:v>
                </c:pt>
                <c:pt idx="4">
                  <c:v>O/S0</c:v>
                </c:pt>
                <c:pt idx="5">
                  <c:v>O2</c:v>
                </c:pt>
                <c:pt idx="6">
                  <c:v>O2p</c:v>
                </c:pt>
                <c:pt idx="7">
                  <c:v>OX</c:v>
                </c:pt>
                <c:pt idx="8">
                  <c:v>B</c:v>
                </c:pt>
                <c:pt idx="9">
                  <c:v>A1</c:v>
                </c:pt>
                <c:pt idx="10">
                  <c:v>A1/2</c:v>
                </c:pt>
                <c:pt idx="11">
                  <c:v>A2</c:v>
                </c:pt>
                <c:pt idx="12">
                  <c:v>A2/3</c:v>
                </c:pt>
                <c:pt idx="13">
                  <c:v>A3</c:v>
                </c:pt>
                <c:pt idx="14">
                  <c:v>S0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S1/A</c:v>
                </c:pt>
                <c:pt idx="19">
                  <c:v>S2</c:v>
                </c:pt>
                <c:pt idx="20">
                  <c:v>S2/3</c:v>
                </c:pt>
                <c:pt idx="21">
                  <c:v>S2/A</c:v>
                </c:pt>
                <c:pt idx="22">
                  <c:v>S3</c:v>
                </c:pt>
                <c:pt idx="23">
                  <c:v>V1</c:v>
                </c:pt>
                <c:pt idx="24">
                  <c:v>W1</c:v>
                </c:pt>
                <c:pt idx="25">
                  <c:v>X</c:v>
                </c:pt>
              </c:strCache>
            </c:strRef>
          </c:cat>
          <c:val>
            <c:numRef>
              <c:f>'resultaten ND1'!$J$4:$J$29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56</c:v>
                </c:pt>
                <c:pt idx="4">
                  <c:v>42</c:v>
                </c:pt>
                <c:pt idx="5">
                  <c:v>6</c:v>
                </c:pt>
                <c:pt idx="8">
                  <c:v>16</c:v>
                </c:pt>
                <c:pt idx="9">
                  <c:v>9</c:v>
                </c:pt>
                <c:pt idx="10">
                  <c:v>8</c:v>
                </c:pt>
                <c:pt idx="11">
                  <c:v>28</c:v>
                </c:pt>
                <c:pt idx="12">
                  <c:v>32</c:v>
                </c:pt>
                <c:pt idx="13">
                  <c:v>19</c:v>
                </c:pt>
                <c:pt idx="14">
                  <c:v>155</c:v>
                </c:pt>
                <c:pt idx="16">
                  <c:v>29</c:v>
                </c:pt>
                <c:pt idx="17">
                  <c:v>94</c:v>
                </c:pt>
                <c:pt idx="19">
                  <c:v>44</c:v>
                </c:pt>
                <c:pt idx="20">
                  <c:v>42</c:v>
                </c:pt>
                <c:pt idx="21">
                  <c:v>5</c:v>
                </c:pt>
                <c:pt idx="22">
                  <c:v>55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</c:ser>
        <c:ser>
          <c:idx val="3"/>
          <c:order val="3"/>
          <c:tx>
            <c:strRef>
              <c:f>'resultaten ND1'!$K$3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'resultaten ND1'!$B$4:$B$29</c:f>
              <c:strCache>
                <c:ptCount val="26"/>
                <c:pt idx="0">
                  <c:v>ND</c:v>
                </c:pt>
                <c:pt idx="1">
                  <c:v>O1</c:v>
                </c:pt>
                <c:pt idx="2">
                  <c:v>O</c:v>
                </c:pt>
                <c:pt idx="3">
                  <c:v>Op</c:v>
                </c:pt>
                <c:pt idx="4">
                  <c:v>O/S0</c:v>
                </c:pt>
                <c:pt idx="5">
                  <c:v>O2</c:v>
                </c:pt>
                <c:pt idx="6">
                  <c:v>O2p</c:v>
                </c:pt>
                <c:pt idx="7">
                  <c:v>OX</c:v>
                </c:pt>
                <c:pt idx="8">
                  <c:v>B</c:v>
                </c:pt>
                <c:pt idx="9">
                  <c:v>A1</c:v>
                </c:pt>
                <c:pt idx="10">
                  <c:v>A1/2</c:v>
                </c:pt>
                <c:pt idx="11">
                  <c:v>A2</c:v>
                </c:pt>
                <c:pt idx="12">
                  <c:v>A2/3</c:v>
                </c:pt>
                <c:pt idx="13">
                  <c:v>A3</c:v>
                </c:pt>
                <c:pt idx="14">
                  <c:v>S0</c:v>
                </c:pt>
                <c:pt idx="15">
                  <c:v>S0a</c:v>
                </c:pt>
                <c:pt idx="16">
                  <c:v>S1</c:v>
                </c:pt>
                <c:pt idx="17">
                  <c:v>S1/2</c:v>
                </c:pt>
                <c:pt idx="18">
                  <c:v>S1/A</c:v>
                </c:pt>
                <c:pt idx="19">
                  <c:v>S2</c:v>
                </c:pt>
                <c:pt idx="20">
                  <c:v>S2/3</c:v>
                </c:pt>
                <c:pt idx="21">
                  <c:v>S2/A</c:v>
                </c:pt>
                <c:pt idx="22">
                  <c:v>S3</c:v>
                </c:pt>
                <c:pt idx="23">
                  <c:v>V1</c:v>
                </c:pt>
                <c:pt idx="24">
                  <c:v>W1</c:v>
                </c:pt>
                <c:pt idx="25">
                  <c:v>X</c:v>
                </c:pt>
              </c:strCache>
            </c:strRef>
          </c:cat>
          <c:val>
            <c:numRef>
              <c:f>'resultaten ND1'!$K$4:$K$29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46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8">
                  <c:v>10</c:v>
                </c:pt>
                <c:pt idx="9">
                  <c:v>7</c:v>
                </c:pt>
                <c:pt idx="10">
                  <c:v>13</c:v>
                </c:pt>
                <c:pt idx="11">
                  <c:v>39</c:v>
                </c:pt>
                <c:pt idx="12">
                  <c:v>41</c:v>
                </c:pt>
                <c:pt idx="13">
                  <c:v>27</c:v>
                </c:pt>
                <c:pt idx="14">
                  <c:v>97</c:v>
                </c:pt>
                <c:pt idx="16">
                  <c:v>15</c:v>
                </c:pt>
                <c:pt idx="17">
                  <c:v>84</c:v>
                </c:pt>
                <c:pt idx="19">
                  <c:v>73</c:v>
                </c:pt>
                <c:pt idx="20">
                  <c:v>32</c:v>
                </c:pt>
                <c:pt idx="22">
                  <c:v>22</c:v>
                </c:pt>
                <c:pt idx="2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80288"/>
        <c:axId val="191068928"/>
      </c:barChart>
      <c:catAx>
        <c:axId val="21838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91068928"/>
        <c:crosses val="autoZero"/>
        <c:auto val="1"/>
        <c:lblAlgn val="ctr"/>
        <c:lblOffset val="100"/>
        <c:noMultiLvlLbl val="0"/>
      </c:catAx>
      <c:valAx>
        <c:axId val="191068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  <a:r>
                  <a:rPr lang="en-US" baseline="0"/>
                  <a:t> kaarteenheden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8380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'resultaten generalisatie ND1'!$C$3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'resultaten generalisatie ND1'!$B$20:$B$29</c:f>
              <c:strCache>
                <c:ptCount val="10"/>
                <c:pt idx="0">
                  <c:v>O</c:v>
                </c:pt>
                <c:pt idx="1">
                  <c:v>Aa</c:v>
                </c:pt>
                <c:pt idx="2">
                  <c:v>Ab</c:v>
                </c:pt>
                <c:pt idx="3">
                  <c:v>Ac</c:v>
                </c:pt>
                <c:pt idx="4">
                  <c:v>Sa</c:v>
                </c:pt>
                <c:pt idx="5">
                  <c:v>Sb</c:v>
                </c:pt>
                <c:pt idx="6">
                  <c:v>Sc</c:v>
                </c:pt>
                <c:pt idx="7">
                  <c:v>V</c:v>
                </c:pt>
                <c:pt idx="8">
                  <c:v>X</c:v>
                </c:pt>
                <c:pt idx="9">
                  <c:v>ND</c:v>
                </c:pt>
              </c:strCache>
            </c:strRef>
          </c:cat>
          <c:val>
            <c:numRef>
              <c:f>'resultaten generalisatie ND1'!$C$20:$C$29</c:f>
              <c:numCache>
                <c:formatCode>General</c:formatCode>
                <c:ptCount val="10"/>
                <c:pt idx="0">
                  <c:v>64</c:v>
                </c:pt>
                <c:pt idx="1">
                  <c:v>167</c:v>
                </c:pt>
                <c:pt idx="2">
                  <c:v>4</c:v>
                </c:pt>
                <c:pt idx="3">
                  <c:v>32</c:v>
                </c:pt>
                <c:pt idx="4">
                  <c:v>72</c:v>
                </c:pt>
                <c:pt idx="5">
                  <c:v>221</c:v>
                </c:pt>
                <c:pt idx="6">
                  <c:v>133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'resultaten generalisatie ND1'!$D$3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'resultaten generalisatie ND1'!$B$20:$B$29</c:f>
              <c:strCache>
                <c:ptCount val="10"/>
                <c:pt idx="0">
                  <c:v>O</c:v>
                </c:pt>
                <c:pt idx="1">
                  <c:v>Aa</c:v>
                </c:pt>
                <c:pt idx="2">
                  <c:v>Ab</c:v>
                </c:pt>
                <c:pt idx="3">
                  <c:v>Ac</c:v>
                </c:pt>
                <c:pt idx="4">
                  <c:v>Sa</c:v>
                </c:pt>
                <c:pt idx="5">
                  <c:v>Sb</c:v>
                </c:pt>
                <c:pt idx="6">
                  <c:v>Sc</c:v>
                </c:pt>
                <c:pt idx="7">
                  <c:v>V</c:v>
                </c:pt>
                <c:pt idx="8">
                  <c:v>X</c:v>
                </c:pt>
                <c:pt idx="9">
                  <c:v>ND</c:v>
                </c:pt>
              </c:strCache>
            </c:strRef>
          </c:cat>
          <c:val>
            <c:numRef>
              <c:f>'resultaten generalisatie ND1'!$D$20:$D$29</c:f>
              <c:numCache>
                <c:formatCode>General</c:formatCode>
                <c:ptCount val="10"/>
                <c:pt idx="0">
                  <c:v>50</c:v>
                </c:pt>
                <c:pt idx="1">
                  <c:v>57</c:v>
                </c:pt>
                <c:pt idx="2">
                  <c:v>28</c:v>
                </c:pt>
                <c:pt idx="3">
                  <c:v>24</c:v>
                </c:pt>
                <c:pt idx="4">
                  <c:v>72</c:v>
                </c:pt>
                <c:pt idx="5">
                  <c:v>101</c:v>
                </c:pt>
                <c:pt idx="6">
                  <c:v>71</c:v>
                </c:pt>
                <c:pt idx="7">
                  <c:v>2</c:v>
                </c:pt>
                <c:pt idx="8">
                  <c:v>2</c:v>
                </c:pt>
                <c:pt idx="9" formatCode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'resultaten generalisatie ND1'!$E$3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'resultaten generalisatie ND1'!$B$20:$B$29</c:f>
              <c:strCache>
                <c:ptCount val="10"/>
                <c:pt idx="0">
                  <c:v>O</c:v>
                </c:pt>
                <c:pt idx="1">
                  <c:v>Aa</c:v>
                </c:pt>
                <c:pt idx="2">
                  <c:v>Ab</c:v>
                </c:pt>
                <c:pt idx="3">
                  <c:v>Ac</c:v>
                </c:pt>
                <c:pt idx="4">
                  <c:v>Sa</c:v>
                </c:pt>
                <c:pt idx="5">
                  <c:v>Sb</c:v>
                </c:pt>
                <c:pt idx="6">
                  <c:v>Sc</c:v>
                </c:pt>
                <c:pt idx="7">
                  <c:v>V</c:v>
                </c:pt>
                <c:pt idx="8">
                  <c:v>X</c:v>
                </c:pt>
                <c:pt idx="9">
                  <c:v>ND</c:v>
                </c:pt>
              </c:strCache>
            </c:strRef>
          </c:cat>
          <c:val>
            <c:numRef>
              <c:f>'resultaten generalisatie ND1'!$E$20:$E$29</c:f>
              <c:numCache>
                <c:formatCode>General</c:formatCode>
                <c:ptCount val="10"/>
                <c:pt idx="0">
                  <c:v>76</c:v>
                </c:pt>
                <c:pt idx="1">
                  <c:v>45</c:v>
                </c:pt>
                <c:pt idx="2">
                  <c:v>32</c:v>
                </c:pt>
                <c:pt idx="3">
                  <c:v>24</c:v>
                </c:pt>
                <c:pt idx="4">
                  <c:v>197</c:v>
                </c:pt>
                <c:pt idx="5">
                  <c:v>129</c:v>
                </c:pt>
                <c:pt idx="6">
                  <c:v>141</c:v>
                </c:pt>
                <c:pt idx="7">
                  <c:v>1</c:v>
                </c:pt>
                <c:pt idx="8">
                  <c:v>8</c:v>
                </c:pt>
                <c:pt idx="9" formatCode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'resultaten generalisatie ND1'!$F$3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'resultaten generalisatie ND1'!$B$20:$B$29</c:f>
              <c:strCache>
                <c:ptCount val="10"/>
                <c:pt idx="0">
                  <c:v>O</c:v>
                </c:pt>
                <c:pt idx="1">
                  <c:v>Aa</c:v>
                </c:pt>
                <c:pt idx="2">
                  <c:v>Ab</c:v>
                </c:pt>
                <c:pt idx="3">
                  <c:v>Ac</c:v>
                </c:pt>
                <c:pt idx="4">
                  <c:v>Sa</c:v>
                </c:pt>
                <c:pt idx="5">
                  <c:v>Sb</c:v>
                </c:pt>
                <c:pt idx="6">
                  <c:v>Sc</c:v>
                </c:pt>
                <c:pt idx="7">
                  <c:v>V</c:v>
                </c:pt>
                <c:pt idx="8">
                  <c:v>X</c:v>
                </c:pt>
                <c:pt idx="9">
                  <c:v>ND</c:v>
                </c:pt>
              </c:strCache>
            </c:strRef>
          </c:cat>
          <c:val>
            <c:numRef>
              <c:f>'resultaten generalisatie ND1'!$F$20:$F$29</c:f>
              <c:numCache>
                <c:formatCode>General</c:formatCode>
                <c:ptCount val="10"/>
                <c:pt idx="0">
                  <c:v>60</c:v>
                </c:pt>
                <c:pt idx="1">
                  <c:v>59</c:v>
                </c:pt>
                <c:pt idx="2">
                  <c:v>41</c:v>
                </c:pt>
                <c:pt idx="3">
                  <c:v>27</c:v>
                </c:pt>
                <c:pt idx="4">
                  <c:v>100</c:v>
                </c:pt>
                <c:pt idx="5">
                  <c:v>107</c:v>
                </c:pt>
                <c:pt idx="6">
                  <c:v>127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79712"/>
        <c:axId val="218345408"/>
      </c:barChart>
      <c:catAx>
        <c:axId val="2193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gegeneraliseerde 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8345408"/>
        <c:crosses val="autoZero"/>
        <c:auto val="1"/>
        <c:lblAlgn val="ctr"/>
        <c:lblOffset val="100"/>
        <c:noMultiLvlLbl val="0"/>
      </c:catAx>
      <c:valAx>
        <c:axId val="218345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37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'resultaten generalisatie ND1'!$B$20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FF99"/>
              </a:solidFill>
            </c:spPr>
          </c:dPt>
          <c:cat>
            <c:numRef>
              <c:f>'resultaten generalisatie ND1'!$C$19:$F$19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ND1'!$C$20:$F$20</c:f>
              <c:numCache>
                <c:formatCode>General</c:formatCode>
                <c:ptCount val="4"/>
                <c:pt idx="0">
                  <c:v>64</c:v>
                </c:pt>
                <c:pt idx="1">
                  <c:v>50</c:v>
                </c:pt>
                <c:pt idx="2">
                  <c:v>76</c:v>
                </c:pt>
                <c:pt idx="3">
                  <c:v>60</c:v>
                </c:pt>
              </c:numCache>
            </c:numRef>
          </c:val>
        </c:ser>
        <c:ser>
          <c:idx val="2"/>
          <c:order val="1"/>
          <c:tx>
            <c:strRef>
              <c:f>'resultaten generalisatie ND1'!$B$21</c:f>
              <c:strCache>
                <c:ptCount val="1"/>
                <c:pt idx="0">
                  <c:v>Aa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'resultaten generalisatie ND1'!$C$19:$F$19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ND1'!$C$21:$F$21</c:f>
              <c:numCache>
                <c:formatCode>General</c:formatCode>
                <c:ptCount val="4"/>
                <c:pt idx="0">
                  <c:v>167</c:v>
                </c:pt>
                <c:pt idx="1">
                  <c:v>57</c:v>
                </c:pt>
                <c:pt idx="2">
                  <c:v>45</c:v>
                </c:pt>
                <c:pt idx="3">
                  <c:v>59</c:v>
                </c:pt>
              </c:numCache>
            </c:numRef>
          </c:val>
        </c:ser>
        <c:ser>
          <c:idx val="3"/>
          <c:order val="2"/>
          <c:tx>
            <c:strRef>
              <c:f>'resultaten generalisatie ND1'!$B$22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'resultaten generalisatie ND1'!$C$19:$F$19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ND1'!$C$22:$F$22</c:f>
              <c:numCache>
                <c:formatCode>General</c:formatCode>
                <c:ptCount val="4"/>
                <c:pt idx="0">
                  <c:v>4</c:v>
                </c:pt>
                <c:pt idx="1">
                  <c:v>28</c:v>
                </c:pt>
                <c:pt idx="2">
                  <c:v>32</c:v>
                </c:pt>
                <c:pt idx="3">
                  <c:v>41</c:v>
                </c:pt>
              </c:numCache>
            </c:numRef>
          </c:val>
        </c:ser>
        <c:ser>
          <c:idx val="4"/>
          <c:order val="3"/>
          <c:tx>
            <c:strRef>
              <c:f>'resultaten generalisatie ND1'!$B$23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'resultaten generalisatie ND1'!$C$19:$F$19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ND1'!$C$23:$F$23</c:f>
              <c:numCache>
                <c:formatCode>General</c:formatCode>
                <c:ptCount val="4"/>
                <c:pt idx="0">
                  <c:v>32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</c:numCache>
            </c:numRef>
          </c:val>
        </c:ser>
        <c:ser>
          <c:idx val="5"/>
          <c:order val="4"/>
          <c:tx>
            <c:strRef>
              <c:f>'resultaten generalisatie ND1'!$B$24</c:f>
              <c:strCache>
                <c:ptCount val="1"/>
                <c:pt idx="0">
                  <c:v>Sa</c:v>
                </c:pt>
              </c:strCache>
            </c:strRef>
          </c:tx>
          <c:spPr>
            <a:solidFill>
              <a:srgbClr val="CCFFCC"/>
            </a:solidFill>
          </c:spPr>
          <c:invertIfNegative val="0"/>
          <c:cat>
            <c:numRef>
              <c:f>'resultaten generalisatie ND1'!$C$19:$F$19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ND1'!$C$24:$F$24</c:f>
              <c:numCache>
                <c:formatCode>General</c:formatCode>
                <c:ptCount val="4"/>
                <c:pt idx="0">
                  <c:v>72</c:v>
                </c:pt>
                <c:pt idx="1">
                  <c:v>72</c:v>
                </c:pt>
                <c:pt idx="2">
                  <c:v>197</c:v>
                </c:pt>
                <c:pt idx="3">
                  <c:v>100</c:v>
                </c:pt>
              </c:numCache>
            </c:numRef>
          </c:val>
        </c:ser>
        <c:ser>
          <c:idx val="6"/>
          <c:order val="5"/>
          <c:tx>
            <c:strRef>
              <c:f>'resultaten generalisatie ND1'!$B$25</c:f>
              <c:strCache>
                <c:ptCount val="1"/>
                <c:pt idx="0">
                  <c:v>Sb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'resultaten generalisatie ND1'!$C$19:$F$19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ND1'!$C$25:$F$25</c:f>
              <c:numCache>
                <c:formatCode>General</c:formatCode>
                <c:ptCount val="4"/>
                <c:pt idx="0">
                  <c:v>221</c:v>
                </c:pt>
                <c:pt idx="1">
                  <c:v>101</c:v>
                </c:pt>
                <c:pt idx="2">
                  <c:v>129</c:v>
                </c:pt>
                <c:pt idx="3">
                  <c:v>107</c:v>
                </c:pt>
              </c:numCache>
            </c:numRef>
          </c:val>
        </c:ser>
        <c:ser>
          <c:idx val="7"/>
          <c:order val="6"/>
          <c:tx>
            <c:strRef>
              <c:f>'resultaten generalisatie ND1'!$B$26</c:f>
              <c:strCache>
                <c:ptCount val="1"/>
                <c:pt idx="0">
                  <c:v>Sc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'resultaten generalisatie ND1'!$C$19:$F$19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ND1'!$C$26:$F$26</c:f>
              <c:numCache>
                <c:formatCode>General</c:formatCode>
                <c:ptCount val="4"/>
                <c:pt idx="0">
                  <c:v>133</c:v>
                </c:pt>
                <c:pt idx="1">
                  <c:v>71</c:v>
                </c:pt>
                <c:pt idx="2">
                  <c:v>141</c:v>
                </c:pt>
                <c:pt idx="3">
                  <c:v>127</c:v>
                </c:pt>
              </c:numCache>
            </c:numRef>
          </c:val>
        </c:ser>
        <c:ser>
          <c:idx val="8"/>
          <c:order val="7"/>
          <c:tx>
            <c:strRef>
              <c:f>'resultaten generalisatie ND1'!$B$27</c:f>
              <c:strCache>
                <c:ptCount val="1"/>
                <c:pt idx="0">
                  <c:v>V</c:v>
                </c:pt>
              </c:strCache>
            </c:strRef>
          </c:tx>
          <c:invertIfNegative val="0"/>
          <c:cat>
            <c:numRef>
              <c:f>'resultaten generalisatie ND1'!$C$19:$F$19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ND1'!$C$27:$F$27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41504"/>
        <c:axId val="218347712"/>
      </c:barChart>
      <c:catAx>
        <c:axId val="21954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gegeneraliseerde eenheid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8347712"/>
        <c:crosses val="autoZero"/>
        <c:auto val="1"/>
        <c:lblAlgn val="ctr"/>
        <c:lblOffset val="100"/>
        <c:noMultiLvlLbl val="0"/>
      </c:catAx>
      <c:valAx>
        <c:axId val="218347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54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'resultaten generalisatie ND1'!$B$4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numRef>
              <c:f>'resultaten generalisatie ND1'!$I$3:$L$3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ND1'!$I$4:$L$4</c:f>
              <c:numCache>
                <c:formatCode>0.0</c:formatCode>
                <c:ptCount val="4"/>
                <c:pt idx="0">
                  <c:v>10.135651061337283</c:v>
                </c:pt>
                <c:pt idx="1">
                  <c:v>5.8674431875470283</c:v>
                </c:pt>
                <c:pt idx="2">
                  <c:v>2.8537350213539501</c:v>
                </c:pt>
                <c:pt idx="3">
                  <c:v>1.9957819069597138</c:v>
                </c:pt>
              </c:numCache>
            </c:numRef>
          </c:val>
        </c:ser>
        <c:ser>
          <c:idx val="2"/>
          <c:order val="1"/>
          <c:tx>
            <c:strRef>
              <c:f>'resultaten generalisatie ND1'!$B$5</c:f>
              <c:strCache>
                <c:ptCount val="1"/>
                <c:pt idx="0">
                  <c:v>Aa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'resultaten generalisatie ND1'!$I$3:$L$3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ND1'!$I$5:$L$5</c:f>
              <c:numCache>
                <c:formatCode>0.0</c:formatCode>
                <c:ptCount val="4"/>
                <c:pt idx="0">
                  <c:v>14.079600512050595</c:v>
                </c:pt>
                <c:pt idx="1">
                  <c:v>16.442783645584694</c:v>
                </c:pt>
                <c:pt idx="2">
                  <c:v>6.8397541011030887</c:v>
                </c:pt>
                <c:pt idx="3">
                  <c:v>14.816615416809325</c:v>
                </c:pt>
              </c:numCache>
            </c:numRef>
          </c:val>
        </c:ser>
        <c:ser>
          <c:idx val="3"/>
          <c:order val="2"/>
          <c:tx>
            <c:strRef>
              <c:f>'resultaten generalisatie ND1'!$B$6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'resultaten generalisatie ND1'!$I$3:$L$3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ND1'!$I$6:$L$6</c:f>
              <c:numCache>
                <c:formatCode>0.0</c:formatCode>
                <c:ptCount val="4"/>
                <c:pt idx="0">
                  <c:v>0.81387202863961994</c:v>
                </c:pt>
                <c:pt idx="1">
                  <c:v>9.7421995555499805</c:v>
                </c:pt>
                <c:pt idx="2">
                  <c:v>11.953417086657611</c:v>
                </c:pt>
                <c:pt idx="3">
                  <c:v>9.7575480503525593</c:v>
                </c:pt>
              </c:numCache>
            </c:numRef>
          </c:val>
        </c:ser>
        <c:ser>
          <c:idx val="4"/>
          <c:order val="3"/>
          <c:tx>
            <c:strRef>
              <c:f>'resultaten generalisatie ND1'!$B$7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'resultaten generalisatie ND1'!$I$3:$L$3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ND1'!$I$7:$L$7</c:f>
              <c:numCache>
                <c:formatCode>0.0</c:formatCode>
                <c:ptCount val="4"/>
                <c:pt idx="0">
                  <c:v>8.9250583993770718</c:v>
                </c:pt>
                <c:pt idx="1">
                  <c:v>22.808730559123678</c:v>
                </c:pt>
                <c:pt idx="2">
                  <c:v>14.368805625003434</c:v>
                </c:pt>
                <c:pt idx="3">
                  <c:v>9.1184091865281101</c:v>
                </c:pt>
              </c:numCache>
            </c:numRef>
          </c:val>
        </c:ser>
        <c:ser>
          <c:idx val="5"/>
          <c:order val="4"/>
          <c:tx>
            <c:strRef>
              <c:f>'resultaten generalisatie ND1'!$B$8</c:f>
              <c:strCache>
                <c:ptCount val="1"/>
                <c:pt idx="0">
                  <c:v>Sa</c:v>
                </c:pt>
              </c:strCache>
            </c:strRef>
          </c:tx>
          <c:spPr>
            <a:solidFill>
              <a:srgbClr val="CCFFCC"/>
            </a:solidFill>
          </c:spPr>
          <c:invertIfNegative val="0"/>
          <c:cat>
            <c:numRef>
              <c:f>'resultaten generalisatie ND1'!$I$3:$L$3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ND1'!$I$8:$L$8</c:f>
              <c:numCache>
                <c:formatCode>0.0</c:formatCode>
                <c:ptCount val="4"/>
                <c:pt idx="0">
                  <c:v>0.30865030141631594</c:v>
                </c:pt>
                <c:pt idx="1">
                  <c:v>1.2786776253901431</c:v>
                </c:pt>
                <c:pt idx="2">
                  <c:v>5.7479600321798152</c:v>
                </c:pt>
                <c:pt idx="3">
                  <c:v>8.0415943496186042</c:v>
                </c:pt>
              </c:numCache>
            </c:numRef>
          </c:val>
        </c:ser>
        <c:ser>
          <c:idx val="6"/>
          <c:order val="5"/>
          <c:tx>
            <c:strRef>
              <c:f>'resultaten generalisatie ND1'!$B$9</c:f>
              <c:strCache>
                <c:ptCount val="1"/>
                <c:pt idx="0">
                  <c:v>Sb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'resultaten generalisatie ND1'!$I$3:$L$3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ND1'!$I$9:$L$9</c:f>
              <c:numCache>
                <c:formatCode>0.0</c:formatCode>
                <c:ptCount val="4"/>
                <c:pt idx="0">
                  <c:v>20.017196935253704</c:v>
                </c:pt>
                <c:pt idx="1">
                  <c:v>3.847113728415974</c:v>
                </c:pt>
                <c:pt idx="2">
                  <c:v>4.8579764128534286</c:v>
                </c:pt>
                <c:pt idx="3">
                  <c:v>2.840455851966424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80736"/>
        <c:axId val="219589440"/>
      </c:barChart>
      <c:lineChart>
        <c:grouping val="standard"/>
        <c:varyColors val="0"/>
        <c:ser>
          <c:idx val="0"/>
          <c:order val="6"/>
          <c:tx>
            <c:strRef>
              <c:f>'resultaten generalisatie ND1'!$H$17</c:f>
              <c:strCache>
                <c:ptCount val="1"/>
                <c:pt idx="0">
                  <c:v>stabiel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'resultaten generalisatie ND1'!$I$3:$L$3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ND1'!$I$17:$L$17</c:f>
              <c:numCache>
                <c:formatCode>0.0</c:formatCode>
                <c:ptCount val="4"/>
                <c:pt idx="0">
                  <c:v>146.09643122133514</c:v>
                </c:pt>
                <c:pt idx="1">
                  <c:v>141.46629364628015</c:v>
                </c:pt>
                <c:pt idx="2">
                  <c:v>158.96783997628393</c:v>
                </c:pt>
                <c:pt idx="3">
                  <c:v>161.1444859413773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'resultaten generalisatie ND1'!$H$18</c:f>
              <c:strCache>
                <c:ptCount val="1"/>
                <c:pt idx="0">
                  <c:v>dynamisch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'resultaten generalisatie ND1'!$I$3:$L$3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'resultaten generalisatie ND1'!$I$18:$L$18</c:f>
              <c:numCache>
                <c:formatCode>0.0</c:formatCode>
                <c:ptCount val="4"/>
                <c:pt idx="0">
                  <c:v>54.28002923807459</c:v>
                </c:pt>
                <c:pt idx="1">
                  <c:v>59.986948301611505</c:v>
                </c:pt>
                <c:pt idx="2">
                  <c:v>46.62164827915133</c:v>
                </c:pt>
                <c:pt idx="3">
                  <c:v>46.570404762234745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43040"/>
        <c:axId val="219590016"/>
      </c:lineChart>
      <c:catAx>
        <c:axId val="21938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gegeneraliseerde eenheid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9589440"/>
        <c:crosses val="autoZero"/>
        <c:auto val="1"/>
        <c:lblAlgn val="ctr"/>
        <c:lblOffset val="100"/>
        <c:noMultiLvlLbl val="0"/>
      </c:catAx>
      <c:valAx>
        <c:axId val="219589440"/>
        <c:scaling>
          <c:orientation val="minMax"/>
          <c:max val="2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gegeneraliseerde eenheden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380736"/>
        <c:crosses val="autoZero"/>
        <c:crossBetween val="between"/>
        <c:majorUnit val="4"/>
      </c:valAx>
      <c:valAx>
        <c:axId val="219590016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stabiel/dynamisch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543040"/>
        <c:crosses val="max"/>
        <c:crossBetween val="between"/>
        <c:majorUnit val="30"/>
      </c:valAx>
      <c:catAx>
        <c:axId val="21954304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219590016"/>
        <c:crosses val="max"/>
        <c:auto val="1"/>
        <c:lblAlgn val="ctr"/>
        <c:lblOffset val="100"/>
        <c:tickLblSkip val="1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oppervlakte kaarteenheden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'resultaten eol act'!$B$76</c:f>
              <c:strCache>
                <c:ptCount val="1"/>
                <c:pt idx="0">
                  <c:v>0-10%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'resultaten eol act'!$C$75:$F$75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act'!$C$76:$F$76</c:f>
              <c:numCache>
                <c:formatCode>0.0</c:formatCode>
                <c:ptCount val="4"/>
                <c:pt idx="0">
                  <c:v>6.3344046484598628</c:v>
                </c:pt>
                <c:pt idx="1">
                  <c:v>19.381294454593263</c:v>
                </c:pt>
                <c:pt idx="2">
                  <c:v>11.005968534850641</c:v>
                </c:pt>
                <c:pt idx="3">
                  <c:v>9.4093264655354076</c:v>
                </c:pt>
              </c:numCache>
            </c:numRef>
          </c:val>
        </c:ser>
        <c:ser>
          <c:idx val="3"/>
          <c:order val="1"/>
          <c:tx>
            <c:strRef>
              <c:f>'resultaten eol act'!$B$77</c:f>
              <c:strCache>
                <c:ptCount val="1"/>
                <c:pt idx="0">
                  <c:v>11-25%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'resultaten eol act'!$C$75:$F$75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act'!$C$77:$F$77</c:f>
              <c:numCache>
                <c:formatCode>0.0</c:formatCode>
                <c:ptCount val="4"/>
                <c:pt idx="0">
                  <c:v>8.937391116871872</c:v>
                </c:pt>
                <c:pt idx="1">
                  <c:v>10.358679372431782</c:v>
                </c:pt>
                <c:pt idx="2">
                  <c:v>12.977343621556438</c:v>
                </c:pt>
                <c:pt idx="3">
                  <c:v>9.1184091865281118</c:v>
                </c:pt>
              </c:numCache>
            </c:numRef>
          </c:val>
        </c:ser>
        <c:ser>
          <c:idx val="4"/>
          <c:order val="2"/>
          <c:tx>
            <c:strRef>
              <c:f>'resultaten eol act'!$B$78</c:f>
              <c:strCache>
                <c:ptCount val="1"/>
                <c:pt idx="0">
                  <c:v>26-50%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'resultaten eol act'!$C$75:$F$75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act'!$C$78:$F$78</c:f>
              <c:numCache>
                <c:formatCode>0.0</c:formatCode>
                <c:ptCount val="4"/>
                <c:pt idx="0">
                  <c:v>20.777564146465721</c:v>
                </c:pt>
                <c:pt idx="1">
                  <c:v>13.39660689875925</c:v>
                </c:pt>
                <c:pt idx="2">
                  <c:v>16.811393499511038</c:v>
                </c:pt>
                <c:pt idx="3">
                  <c:v>12.584241019033753</c:v>
                </c:pt>
              </c:numCache>
            </c:numRef>
          </c:val>
        </c:ser>
        <c:ser>
          <c:idx val="5"/>
          <c:order val="3"/>
          <c:tx>
            <c:strRef>
              <c:f>'resultaten eol act'!$B$79</c:f>
              <c:strCache>
                <c:ptCount val="1"/>
                <c:pt idx="0">
                  <c:v>50-75%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'resultaten eol act'!$C$75:$F$75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act'!$C$79:$F$79</c:f>
              <c:numCache>
                <c:formatCode>0.0</c:formatCode>
                <c:ptCount val="4"/>
                <c:pt idx="0">
                  <c:v>6.360219903725163</c:v>
                </c:pt>
                <c:pt idx="1">
                  <c:v>9.539587808887271</c:v>
                </c:pt>
                <c:pt idx="2">
                  <c:v>5.9036224106551014</c:v>
                </c:pt>
                <c:pt idx="3">
                  <c:v>10.625361304407713</c:v>
                </c:pt>
              </c:numCache>
            </c:numRef>
          </c:val>
        </c:ser>
        <c:ser>
          <c:idx val="6"/>
          <c:order val="4"/>
          <c:tx>
            <c:strRef>
              <c:f>'resultaten eol act'!$B$80</c:f>
              <c:strCache>
                <c:ptCount val="1"/>
                <c:pt idx="0">
                  <c:v>76-85%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'resultaten eol act'!$C$75:$F$75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act'!$C$80:$F$80</c:f>
              <c:numCache>
                <c:formatCode>0.0</c:formatCode>
                <c:ptCount val="4"/>
                <c:pt idx="0">
                  <c:v>5.0542360521494603</c:v>
                </c:pt>
                <c:pt idx="1">
                  <c:v>6.8368787380264902</c:v>
                </c:pt>
                <c:pt idx="2">
                  <c:v>0.70660127732809996</c:v>
                </c:pt>
                <c:pt idx="3">
                  <c:v>3.98304358688363</c:v>
                </c:pt>
              </c:numCache>
            </c:numRef>
          </c:val>
        </c:ser>
        <c:ser>
          <c:idx val="7"/>
          <c:order val="5"/>
          <c:tx>
            <c:strRef>
              <c:f>'resultaten eol act'!$B$81</c:f>
              <c:strCache>
                <c:ptCount val="1"/>
                <c:pt idx="0">
                  <c:v>86-100%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'resultaten eol act'!$C$75:$F$75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act'!$C$81:$F$81</c:f>
              <c:numCache>
                <c:formatCode>0.0</c:formatCode>
                <c:ptCount val="4"/>
                <c:pt idx="0">
                  <c:v>13.162950736357184</c:v>
                </c:pt>
                <c:pt idx="1">
                  <c:v>7.4051442968148011</c:v>
                </c:pt>
                <c:pt idx="2">
                  <c:v>8.8312254666536578</c:v>
                </c:pt>
                <c:pt idx="3">
                  <c:v>10.259349665381526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13888"/>
        <c:axId val="219763776"/>
      </c:barChart>
      <c:catAx>
        <c:axId val="21981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9763776"/>
        <c:crosses val="autoZero"/>
        <c:auto val="1"/>
        <c:lblAlgn val="ctr"/>
        <c:lblOffset val="100"/>
        <c:noMultiLvlLbl val="0"/>
      </c:catAx>
      <c:valAx>
        <c:axId val="219763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oppervlakte</a:t>
                </a:r>
                <a:r>
                  <a:rPr lang="nl-NL" baseline="0"/>
                  <a:t> (ha)</a:t>
                </a:r>
                <a:endParaRPr lang="nl-NL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81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netto actieve oppervlakte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'resultaten eol act'!$B$76</c:f>
              <c:strCache>
                <c:ptCount val="1"/>
                <c:pt idx="0">
                  <c:v>0-10%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'resultaten eol act'!$I$75:$L$75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act'!$I$76:$L$76</c:f>
              <c:numCache>
                <c:formatCode>0.0</c:formatCode>
                <c:ptCount val="4"/>
                <c:pt idx="0">
                  <c:v>0.31011933617936688</c:v>
                </c:pt>
                <c:pt idx="1">
                  <c:v>1.5815358465178342</c:v>
                </c:pt>
                <c:pt idx="2">
                  <c:v>0.66561402336524766</c:v>
                </c:pt>
                <c:pt idx="3">
                  <c:v>0.52926615504831476</c:v>
                </c:pt>
              </c:numCache>
            </c:numRef>
          </c:val>
        </c:ser>
        <c:ser>
          <c:idx val="3"/>
          <c:order val="1"/>
          <c:tx>
            <c:strRef>
              <c:f>'resultaten eol act'!$B$77</c:f>
              <c:strCache>
                <c:ptCount val="1"/>
                <c:pt idx="0">
                  <c:v>11-25%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'resultaten eol act'!$I$75:$L$75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act'!$I$77:$L$77</c:f>
              <c:numCache>
                <c:formatCode>0.0</c:formatCode>
                <c:ptCount val="4"/>
                <c:pt idx="0">
                  <c:v>2.2337311433432281</c:v>
                </c:pt>
                <c:pt idx="1">
                  <c:v>2.5887827128632206</c:v>
                </c:pt>
                <c:pt idx="2">
                  <c:v>3.2443359053891094</c:v>
                </c:pt>
                <c:pt idx="3">
                  <c:v>2.279602296632028</c:v>
                </c:pt>
              </c:numCache>
            </c:numRef>
          </c:val>
        </c:ser>
        <c:ser>
          <c:idx val="4"/>
          <c:order val="2"/>
          <c:tx>
            <c:strRef>
              <c:f>'resultaten eol act'!$B$78</c:f>
              <c:strCache>
                <c:ptCount val="1"/>
                <c:pt idx="0">
                  <c:v>26-50%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'resultaten eol act'!$I$75:$L$75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act'!$I$78:$L$78</c:f>
              <c:numCache>
                <c:formatCode>0.0</c:formatCode>
                <c:ptCount val="4"/>
                <c:pt idx="0">
                  <c:v>10.057522851881652</c:v>
                </c:pt>
                <c:pt idx="1">
                  <c:v>5.164284990494318</c:v>
                </c:pt>
                <c:pt idx="2">
                  <c:v>6.4167005901648855</c:v>
                </c:pt>
                <c:pt idx="3">
                  <c:v>4.8300409189478986</c:v>
                </c:pt>
              </c:numCache>
            </c:numRef>
          </c:val>
        </c:ser>
        <c:ser>
          <c:idx val="5"/>
          <c:order val="3"/>
          <c:tx>
            <c:strRef>
              <c:f>'resultaten eol act'!$B$79</c:f>
              <c:strCache>
                <c:ptCount val="1"/>
                <c:pt idx="0">
                  <c:v>50-75%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'resultaten eol act'!$I$75:$L$75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act'!$I$79:$L$79</c:f>
              <c:numCache>
                <c:formatCode>0.0</c:formatCode>
                <c:ptCount val="4"/>
                <c:pt idx="0">
                  <c:v>4.7701649277938722</c:v>
                </c:pt>
                <c:pt idx="1">
                  <c:v>7.1307240778601333</c:v>
                </c:pt>
                <c:pt idx="2">
                  <c:v>4.4277168079913256</c:v>
                </c:pt>
                <c:pt idx="3">
                  <c:v>7.9690209783057844</c:v>
                </c:pt>
              </c:numCache>
            </c:numRef>
          </c:val>
        </c:ser>
        <c:ser>
          <c:idx val="6"/>
          <c:order val="4"/>
          <c:tx>
            <c:strRef>
              <c:f>'resultaten eol act'!$B$80</c:f>
              <c:strCache>
                <c:ptCount val="1"/>
                <c:pt idx="0">
                  <c:v>76-85%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'resultaten eol act'!$I$75:$L$75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act'!$I$80:$L$80</c:f>
              <c:numCache>
                <c:formatCode>0.0</c:formatCode>
                <c:ptCount val="4"/>
                <c:pt idx="0">
                  <c:v>4.29342540345566</c:v>
                </c:pt>
                <c:pt idx="1">
                  <c:v>5.8077033027635112</c:v>
                </c:pt>
                <c:pt idx="2">
                  <c:v>0.600611085728885</c:v>
                </c:pt>
                <c:pt idx="3">
                  <c:v>3.3848989046868234</c:v>
                </c:pt>
              </c:numCache>
            </c:numRef>
          </c:val>
        </c:ser>
        <c:ser>
          <c:idx val="7"/>
          <c:order val="5"/>
          <c:tx>
            <c:strRef>
              <c:f>'resultaten eol act'!$B$81</c:f>
              <c:strCache>
                <c:ptCount val="1"/>
                <c:pt idx="0">
                  <c:v>86-100%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'resultaten eol act'!$I$75:$L$75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</c:numCache>
            </c:numRef>
          </c:cat>
          <c:val>
            <c:numRef>
              <c:f>'resultaten eol act'!$I$81:$L$81</c:f>
              <c:numCache>
                <c:formatCode>0.0</c:formatCode>
                <c:ptCount val="4"/>
                <c:pt idx="0">
                  <c:v>12.930026271398082</c:v>
                </c:pt>
                <c:pt idx="1">
                  <c:v>7.3204885368350832</c:v>
                </c:pt>
                <c:pt idx="2">
                  <c:v>8.5958890680151967</c:v>
                </c:pt>
                <c:pt idx="3">
                  <c:v>9.8458997717940946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14912"/>
        <c:axId val="219766080"/>
      </c:barChart>
      <c:catAx>
        <c:axId val="219814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9766080"/>
        <c:crosses val="autoZero"/>
        <c:auto val="1"/>
        <c:lblAlgn val="ctr"/>
        <c:lblOffset val="100"/>
        <c:noMultiLvlLbl val="0"/>
      </c:catAx>
      <c:valAx>
        <c:axId val="219766080"/>
        <c:scaling>
          <c:orientation val="minMax"/>
          <c:max val="1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oppervlakte</a:t>
                </a:r>
                <a:r>
                  <a:rPr lang="nl-NL" baseline="0"/>
                  <a:t> (ha)</a:t>
                </a:r>
                <a:endParaRPr lang="nl-NL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814912"/>
        <c:crosses val="autoZero"/>
        <c:crossBetween val="between"/>
        <c:majorUnit val="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</xdr:row>
      <xdr:rowOff>152399</xdr:rowOff>
    </xdr:from>
    <xdr:to>
      <xdr:col>23</xdr:col>
      <xdr:colOff>295275</xdr:colOff>
      <xdr:row>14</xdr:row>
      <xdr:rowOff>152400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371475</xdr:colOff>
      <xdr:row>15</xdr:row>
      <xdr:rowOff>0</xdr:rowOff>
    </xdr:from>
    <xdr:to>
      <xdr:col>23</xdr:col>
      <xdr:colOff>295275</xdr:colOff>
      <xdr:row>27</xdr:row>
      <xdr:rowOff>133351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31</xdr:row>
      <xdr:rowOff>123825</xdr:rowOff>
    </xdr:from>
    <xdr:to>
      <xdr:col>8</xdr:col>
      <xdr:colOff>85725</xdr:colOff>
      <xdr:row>49</xdr:row>
      <xdr:rowOff>123825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31</xdr:row>
      <xdr:rowOff>133350</xdr:rowOff>
    </xdr:from>
    <xdr:to>
      <xdr:col>15</xdr:col>
      <xdr:colOff>457200</xdr:colOff>
      <xdr:row>49</xdr:row>
      <xdr:rowOff>133350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447675</xdr:colOff>
      <xdr:row>0</xdr:row>
      <xdr:rowOff>85725</xdr:rowOff>
    </xdr:from>
    <xdr:to>
      <xdr:col>20</xdr:col>
      <xdr:colOff>142875</xdr:colOff>
      <xdr:row>18</xdr:row>
      <xdr:rowOff>28575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81642</xdr:colOff>
      <xdr:row>71</xdr:row>
      <xdr:rowOff>27214</xdr:rowOff>
    </xdr:from>
    <xdr:to>
      <xdr:col>21</xdr:col>
      <xdr:colOff>344260</xdr:colOff>
      <xdr:row>89</xdr:row>
      <xdr:rowOff>4762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71</xdr:row>
      <xdr:rowOff>0</xdr:rowOff>
    </xdr:from>
    <xdr:to>
      <xdr:col>30</xdr:col>
      <xdr:colOff>262618</xdr:colOff>
      <xdr:row>88</xdr:row>
      <xdr:rowOff>127226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zoomScale="80" zoomScaleNormal="80" workbookViewId="0">
      <selection activeCell="A34" sqref="A34:F35"/>
    </sheetView>
  </sheetViews>
  <sheetFormatPr defaultRowHeight="12" x14ac:dyDescent="0.2"/>
  <cols>
    <col min="1" max="1" width="60.28515625" customWidth="1"/>
    <col min="3" max="6" width="10.7109375" customWidth="1"/>
  </cols>
  <sheetData>
    <row r="1" spans="1:11" x14ac:dyDescent="0.2">
      <c r="C1" t="s">
        <v>35</v>
      </c>
      <c r="D1" t="s">
        <v>35</v>
      </c>
      <c r="E1" t="s">
        <v>35</v>
      </c>
      <c r="F1" t="s">
        <v>35</v>
      </c>
    </row>
    <row r="2" spans="1:11" ht="13.5" x14ac:dyDescent="0.2">
      <c r="C2" t="s">
        <v>34</v>
      </c>
      <c r="D2" t="s">
        <v>34</v>
      </c>
      <c r="E2" t="s">
        <v>34</v>
      </c>
      <c r="F2" t="s">
        <v>34</v>
      </c>
      <c r="H2" t="s">
        <v>67</v>
      </c>
      <c r="I2" t="s">
        <v>67</v>
      </c>
      <c r="J2" t="s">
        <v>67</v>
      </c>
      <c r="K2" t="s">
        <v>67</v>
      </c>
    </row>
    <row r="3" spans="1:11" x14ac:dyDescent="0.2">
      <c r="A3" s="3" t="s">
        <v>53</v>
      </c>
      <c r="B3" s="3" t="s">
        <v>32</v>
      </c>
      <c r="C3" s="3">
        <v>2015</v>
      </c>
      <c r="D3" s="3">
        <v>2016</v>
      </c>
      <c r="E3" s="3">
        <v>2017</v>
      </c>
      <c r="F3" s="3">
        <v>2018</v>
      </c>
      <c r="G3" s="3"/>
      <c r="H3" s="3">
        <v>2015</v>
      </c>
      <c r="I3" s="3">
        <v>2016</v>
      </c>
      <c r="J3" s="3">
        <v>2017</v>
      </c>
      <c r="K3" s="3">
        <v>2018</v>
      </c>
    </row>
    <row r="4" spans="1:11" ht="15" x14ac:dyDescent="0.2">
      <c r="A4" s="6" t="s">
        <v>38</v>
      </c>
      <c r="B4" s="5" t="s">
        <v>1</v>
      </c>
      <c r="C4" s="1">
        <v>759794.31640200003</v>
      </c>
      <c r="D4" s="1">
        <v>319445.58918529999</v>
      </c>
      <c r="E4" s="1">
        <v>314798.26502961549</v>
      </c>
      <c r="F4" s="1">
        <v>314013.65068641549</v>
      </c>
      <c r="G4" s="1"/>
      <c r="H4" s="1">
        <v>2</v>
      </c>
      <c r="I4">
        <v>3</v>
      </c>
      <c r="J4">
        <v>4</v>
      </c>
      <c r="K4">
        <v>4</v>
      </c>
    </row>
    <row r="5" spans="1:11" ht="15" x14ac:dyDescent="0.2">
      <c r="A5" s="6" t="s">
        <v>56</v>
      </c>
      <c r="B5" s="4" t="s">
        <v>28</v>
      </c>
      <c r="D5" s="1">
        <v>429583.20490567997</v>
      </c>
      <c r="E5" s="1">
        <v>386720.49050670763</v>
      </c>
      <c r="F5" s="1">
        <v>367686.19839727791</v>
      </c>
      <c r="G5" s="1"/>
      <c r="I5">
        <v>2</v>
      </c>
      <c r="J5">
        <v>4</v>
      </c>
      <c r="K5">
        <v>4</v>
      </c>
    </row>
    <row r="6" spans="1:11" ht="15" x14ac:dyDescent="0.2">
      <c r="A6" s="6" t="s">
        <v>42</v>
      </c>
      <c r="B6" s="5" t="s">
        <v>5</v>
      </c>
      <c r="C6" s="1">
        <v>47828.883109685776</v>
      </c>
      <c r="D6" s="1">
        <v>55296.925036131004</v>
      </c>
      <c r="E6" s="1">
        <v>24425.680725898703</v>
      </c>
      <c r="F6" s="1">
        <v>16873.251400089845</v>
      </c>
      <c r="G6" s="1"/>
      <c r="H6" s="1">
        <v>58</v>
      </c>
      <c r="I6">
        <v>37</v>
      </c>
      <c r="J6">
        <v>56</v>
      </c>
      <c r="K6">
        <v>46</v>
      </c>
    </row>
    <row r="7" spans="1:11" ht="15" x14ac:dyDescent="0.2">
      <c r="A7" s="6" t="s">
        <v>43</v>
      </c>
      <c r="B7" s="4" t="s">
        <v>4</v>
      </c>
      <c r="D7" s="1">
        <v>1008.19376435907</v>
      </c>
      <c r="E7" s="1"/>
      <c r="I7">
        <v>2</v>
      </c>
    </row>
    <row r="8" spans="1:11" ht="15" x14ac:dyDescent="0.2">
      <c r="A8" s="6"/>
      <c r="B8" s="5" t="s">
        <v>65</v>
      </c>
      <c r="D8" s="1"/>
      <c r="E8" s="1">
        <v>23474.678673373404</v>
      </c>
      <c r="F8" s="1">
        <v>2129.2321992510001</v>
      </c>
      <c r="G8" s="1"/>
      <c r="J8">
        <v>42</v>
      </c>
      <c r="K8">
        <v>3</v>
      </c>
    </row>
    <row r="9" spans="1:11" ht="15" x14ac:dyDescent="0.2">
      <c r="A9" s="6" t="s">
        <v>44</v>
      </c>
      <c r="B9" s="5" t="s">
        <v>21</v>
      </c>
      <c r="C9" s="1">
        <v>26731.413097102504</v>
      </c>
      <c r="D9" s="1">
        <v>1750.9602294588999</v>
      </c>
      <c r="E9" s="1">
        <v>529.17005065209992</v>
      </c>
      <c r="F9" s="1">
        <v>1431.657088077</v>
      </c>
      <c r="G9" s="1"/>
      <c r="H9" s="1">
        <v>65</v>
      </c>
      <c r="I9">
        <v>13</v>
      </c>
      <c r="J9">
        <v>6</v>
      </c>
      <c r="K9">
        <v>6</v>
      </c>
    </row>
    <row r="10" spans="1:11" ht="15" x14ac:dyDescent="0.2">
      <c r="A10" s="6" t="s">
        <v>45</v>
      </c>
      <c r="B10" s="5" t="s">
        <v>27</v>
      </c>
      <c r="C10" s="1">
        <v>535.04817427620003</v>
      </c>
      <c r="D10" s="1">
        <v>728.72491180099996</v>
      </c>
      <c r="E10" s="1"/>
      <c r="F10" s="1">
        <v>137.62883285230001</v>
      </c>
      <c r="G10" s="1"/>
      <c r="H10">
        <v>4</v>
      </c>
      <c r="I10">
        <v>4</v>
      </c>
      <c r="K10">
        <v>2</v>
      </c>
    </row>
    <row r="11" spans="1:11" ht="15" x14ac:dyDescent="0.2">
      <c r="A11" s="6" t="s">
        <v>57</v>
      </c>
      <c r="B11" s="5" t="s">
        <v>30</v>
      </c>
      <c r="C11" s="1">
        <v>51767.752832300001</v>
      </c>
      <c r="D11" s="1"/>
      <c r="E11" s="1"/>
      <c r="H11">
        <v>1</v>
      </c>
    </row>
    <row r="12" spans="1:11" ht="15" x14ac:dyDescent="0.2">
      <c r="A12" s="6" t="s">
        <v>41</v>
      </c>
      <c r="B12" s="5" t="s">
        <v>13</v>
      </c>
      <c r="C12" s="1">
        <v>1759.874671387</v>
      </c>
      <c r="D12" s="1">
        <v>2369.3130749801999</v>
      </c>
      <c r="E12" s="1">
        <v>4111.6694876408001</v>
      </c>
      <c r="F12" s="1">
        <v>3084.5676695072898</v>
      </c>
      <c r="G12" s="1"/>
      <c r="H12" s="1">
        <v>5</v>
      </c>
      <c r="I12">
        <v>9</v>
      </c>
      <c r="J12">
        <v>16</v>
      </c>
      <c r="K12">
        <v>10</v>
      </c>
    </row>
    <row r="13" spans="1:11" ht="15" x14ac:dyDescent="0.2">
      <c r="A13" s="6" t="s">
        <v>39</v>
      </c>
      <c r="B13" s="5" t="s">
        <v>17</v>
      </c>
      <c r="C13" s="1">
        <v>27186.4937360359</v>
      </c>
      <c r="D13" s="1">
        <v>2590.2348387763</v>
      </c>
      <c r="E13" s="1">
        <v>2295.3041311989</v>
      </c>
      <c r="F13" s="1">
        <v>2219.7340880320999</v>
      </c>
      <c r="G13" s="1"/>
      <c r="H13" s="1">
        <v>41</v>
      </c>
      <c r="I13">
        <v>19</v>
      </c>
      <c r="J13">
        <v>9</v>
      </c>
      <c r="K13">
        <v>7</v>
      </c>
    </row>
    <row r="14" spans="1:11" x14ac:dyDescent="0.2">
      <c r="A14" s="7" t="s">
        <v>54</v>
      </c>
      <c r="B14" s="5" t="s">
        <v>12</v>
      </c>
      <c r="C14" s="1">
        <v>50007.312347218402</v>
      </c>
      <c r="D14" s="1">
        <v>67640.062468463904</v>
      </c>
      <c r="E14" s="1">
        <v>7066.0127732809997</v>
      </c>
      <c r="F14" s="1">
        <v>39692.807035983999</v>
      </c>
      <c r="G14" s="1"/>
      <c r="H14" s="1">
        <v>23</v>
      </c>
      <c r="I14">
        <v>6</v>
      </c>
      <c r="J14">
        <v>8</v>
      </c>
      <c r="K14">
        <v>13</v>
      </c>
    </row>
    <row r="15" spans="1:11" ht="15" x14ac:dyDescent="0.2">
      <c r="A15" s="6" t="s">
        <v>40</v>
      </c>
      <c r="B15" s="5" t="s">
        <v>10</v>
      </c>
      <c r="C15" s="1">
        <v>63602.19903725163</v>
      </c>
      <c r="D15" s="1">
        <v>94197.539148606709</v>
      </c>
      <c r="E15" s="1">
        <v>59036.22410655101</v>
      </c>
      <c r="F15" s="1">
        <v>106253.61304407709</v>
      </c>
      <c r="G15" s="1"/>
      <c r="H15" s="1">
        <v>94</v>
      </c>
      <c r="I15">
        <v>32</v>
      </c>
      <c r="J15">
        <v>28</v>
      </c>
      <c r="K15">
        <v>39</v>
      </c>
    </row>
    <row r="16" spans="1:11" x14ac:dyDescent="0.2">
      <c r="A16" s="7" t="s">
        <v>55</v>
      </c>
      <c r="B16" s="5" t="s">
        <v>9</v>
      </c>
      <c r="C16" s="1">
        <v>8138.7202863961993</v>
      </c>
      <c r="D16" s="1">
        <v>96223.656615233776</v>
      </c>
      <c r="E16" s="1">
        <v>119534.17086657611</v>
      </c>
      <c r="F16" s="1">
        <v>97575.480503525585</v>
      </c>
      <c r="G16" s="1"/>
      <c r="H16" s="1">
        <v>4</v>
      </c>
      <c r="I16">
        <v>26</v>
      </c>
      <c r="J16">
        <v>32</v>
      </c>
      <c r="K16">
        <v>41</v>
      </c>
    </row>
    <row r="17" spans="1:11" ht="15" x14ac:dyDescent="0.2">
      <c r="A17" s="6" t="s">
        <v>37</v>
      </c>
      <c r="B17" s="5" t="s">
        <v>6</v>
      </c>
      <c r="C17" s="1">
        <v>89250.583993770721</v>
      </c>
      <c r="D17" s="1">
        <v>103409.36767537282</v>
      </c>
      <c r="E17" s="1">
        <v>129773.43621556438</v>
      </c>
      <c r="F17" s="1">
        <v>91184.091865281109</v>
      </c>
      <c r="G17" s="1"/>
      <c r="H17" s="1">
        <v>32</v>
      </c>
      <c r="I17">
        <v>20</v>
      </c>
      <c r="J17">
        <v>19</v>
      </c>
      <c r="K17">
        <v>27</v>
      </c>
    </row>
    <row r="18" spans="1:11" ht="15" x14ac:dyDescent="0.2">
      <c r="A18" s="6" t="s">
        <v>46</v>
      </c>
      <c r="B18" s="5" t="s">
        <v>15</v>
      </c>
      <c r="C18" s="1">
        <v>3086.5030141631596</v>
      </c>
      <c r="D18" s="1">
        <v>12786.776253901431</v>
      </c>
      <c r="E18" s="1">
        <v>34004.921648424774</v>
      </c>
      <c r="F18" s="1">
        <v>78286.711296935042</v>
      </c>
      <c r="G18" s="1"/>
      <c r="H18" s="1">
        <v>72</v>
      </c>
      <c r="I18">
        <v>72</v>
      </c>
      <c r="J18">
        <v>155</v>
      </c>
      <c r="K18">
        <v>97</v>
      </c>
    </row>
    <row r="19" spans="1:11" ht="15" x14ac:dyDescent="0.2">
      <c r="A19" s="6" t="s">
        <v>58</v>
      </c>
      <c r="B19" s="5" t="s">
        <v>29</v>
      </c>
      <c r="C19" s="1">
        <v>128399.89431314341</v>
      </c>
      <c r="D19" s="1"/>
      <c r="E19" s="1"/>
      <c r="H19" s="1">
        <v>25</v>
      </c>
    </row>
    <row r="20" spans="1:11" ht="15" x14ac:dyDescent="0.2">
      <c r="A20" s="6" t="s">
        <v>47</v>
      </c>
      <c r="B20" s="5" t="s">
        <v>20</v>
      </c>
      <c r="C20" s="1">
        <v>38694.866117928475</v>
      </c>
      <c r="D20" s="1">
        <v>7840.097563616041</v>
      </c>
      <c r="E20" s="1">
        <v>8500.1640443015003</v>
      </c>
      <c r="F20" s="1">
        <v>2876.9475940681</v>
      </c>
      <c r="G20" s="1"/>
      <c r="H20" s="1">
        <v>117</v>
      </c>
      <c r="I20">
        <v>41</v>
      </c>
      <c r="J20">
        <v>29</v>
      </c>
      <c r="K20">
        <v>15</v>
      </c>
    </row>
    <row r="21" spans="1:11" ht="15" x14ac:dyDescent="0.2">
      <c r="A21" s="6" t="s">
        <v>59</v>
      </c>
      <c r="B21" s="5" t="s">
        <v>18</v>
      </c>
      <c r="C21" s="1">
        <v>5810.7476500866005</v>
      </c>
      <c r="D21" s="1">
        <v>28151.354579283794</v>
      </c>
      <c r="E21" s="1">
        <v>39550.430033580713</v>
      </c>
      <c r="F21" s="1">
        <v>23958.325004666836</v>
      </c>
      <c r="G21" s="1"/>
      <c r="H21" s="1">
        <v>10</v>
      </c>
      <c r="I21">
        <v>43</v>
      </c>
      <c r="J21">
        <v>94</v>
      </c>
      <c r="K21">
        <v>84</v>
      </c>
    </row>
    <row r="22" spans="1:11" ht="15" x14ac:dyDescent="0.2">
      <c r="A22" s="6" t="s">
        <v>62</v>
      </c>
      <c r="B22" s="4" t="s">
        <v>26</v>
      </c>
      <c r="D22" s="1">
        <v>1198.338940266</v>
      </c>
      <c r="E22" s="1"/>
      <c r="F22" s="1"/>
      <c r="G22" s="1"/>
      <c r="I22">
        <v>2</v>
      </c>
    </row>
    <row r="23" spans="1:11" ht="15" x14ac:dyDescent="0.2">
      <c r="A23" s="6" t="s">
        <v>48</v>
      </c>
      <c r="B23" s="5" t="s">
        <v>14</v>
      </c>
      <c r="C23" s="1">
        <v>14658.849941658798</v>
      </c>
      <c r="D23" s="1">
        <v>14590.092965387099</v>
      </c>
      <c r="E23" s="1">
        <v>35500.474852791209</v>
      </c>
      <c r="F23" s="1">
        <v>38223.274106724602</v>
      </c>
      <c r="G23" s="1"/>
      <c r="H23" s="1">
        <v>66</v>
      </c>
      <c r="I23">
        <v>18</v>
      </c>
      <c r="J23">
        <v>44</v>
      </c>
      <c r="K23">
        <v>73</v>
      </c>
    </row>
    <row r="24" spans="1:11" ht="15" x14ac:dyDescent="0.2">
      <c r="A24" s="6" t="s">
        <v>60</v>
      </c>
      <c r="B24" s="5" t="s">
        <v>8</v>
      </c>
      <c r="C24" s="1">
        <v>48212.134161524125</v>
      </c>
      <c r="D24" s="1">
        <v>54508.930909024304</v>
      </c>
      <c r="E24" s="1">
        <v>60616.006049554511</v>
      </c>
      <c r="F24" s="1">
        <v>55869.990548629488</v>
      </c>
      <c r="G24" s="1"/>
      <c r="H24" s="1">
        <v>42</v>
      </c>
      <c r="I24">
        <v>24</v>
      </c>
      <c r="J24">
        <v>42</v>
      </c>
      <c r="K24">
        <v>32</v>
      </c>
    </row>
    <row r="25" spans="1:11" ht="15" x14ac:dyDescent="0.2">
      <c r="A25" s="6" t="s">
        <v>61</v>
      </c>
      <c r="B25" s="4" t="s">
        <v>25</v>
      </c>
      <c r="D25" s="1">
        <v>124677.93791586402</v>
      </c>
      <c r="E25" s="1">
        <v>13914.620034469999</v>
      </c>
      <c r="F25" s="1"/>
      <c r="G25" s="1"/>
      <c r="I25">
        <v>4</v>
      </c>
      <c r="J25">
        <v>5</v>
      </c>
    </row>
    <row r="26" spans="1:11" ht="15" x14ac:dyDescent="0.2">
      <c r="A26" s="6" t="s">
        <v>49</v>
      </c>
      <c r="B26" s="5" t="s">
        <v>2</v>
      </c>
      <c r="C26" s="1">
        <v>1397496.9385538057</v>
      </c>
      <c r="D26" s="1">
        <v>1345350.5037837881</v>
      </c>
      <c r="E26" s="1">
        <v>1493533.3344488025</v>
      </c>
      <c r="F26" s="1">
        <v>1517351.5947584193</v>
      </c>
      <c r="G26" s="1"/>
      <c r="H26" s="1">
        <v>25</v>
      </c>
      <c r="I26">
        <v>29</v>
      </c>
      <c r="J26">
        <v>55</v>
      </c>
      <c r="K26">
        <v>22</v>
      </c>
    </row>
    <row r="27" spans="1:11" ht="15" x14ac:dyDescent="0.2">
      <c r="A27" s="6" t="s">
        <v>50</v>
      </c>
      <c r="B27" s="5" t="s">
        <v>22</v>
      </c>
      <c r="C27" s="1">
        <v>123.32717494800001</v>
      </c>
      <c r="D27" s="1">
        <v>177.42604894499999</v>
      </c>
      <c r="E27" s="1"/>
      <c r="F27" s="1"/>
      <c r="G27" s="1"/>
      <c r="H27" s="1">
        <v>1</v>
      </c>
      <c r="I27">
        <v>1</v>
      </c>
    </row>
    <row r="28" spans="1:11" ht="15" x14ac:dyDescent="0.2">
      <c r="A28" s="6" t="s">
        <v>51</v>
      </c>
      <c r="B28" s="5" t="s">
        <v>24</v>
      </c>
      <c r="C28" s="1">
        <v>473.06238141570003</v>
      </c>
      <c r="D28" s="1">
        <v>35.982755657200002</v>
      </c>
      <c r="E28" s="1">
        <v>28.584411690700001</v>
      </c>
      <c r="F28" s="1"/>
      <c r="G28" s="1"/>
      <c r="H28" s="1">
        <v>3</v>
      </c>
      <c r="I28">
        <v>1</v>
      </c>
      <c r="J28">
        <v>1</v>
      </c>
    </row>
    <row r="29" spans="1:11" ht="15" x14ac:dyDescent="0.3">
      <c r="A29" s="8" t="s">
        <v>52</v>
      </c>
      <c r="B29" s="5" t="s">
        <v>0</v>
      </c>
      <c r="C29" s="1">
        <v>43575.865267747002</v>
      </c>
      <c r="D29" s="1">
        <v>43573.576931556003</v>
      </c>
      <c r="E29" s="1">
        <v>49717.995228738</v>
      </c>
      <c r="F29" s="1">
        <v>49932.921553672</v>
      </c>
      <c r="G29" s="1"/>
      <c r="H29" s="1">
        <v>2</v>
      </c>
      <c r="I29">
        <v>2</v>
      </c>
      <c r="J29">
        <v>8</v>
      </c>
      <c r="K29">
        <v>7</v>
      </c>
    </row>
    <row r="30" spans="1:11" x14ac:dyDescent="0.2">
      <c r="B30" s="5"/>
      <c r="C30" s="1"/>
    </row>
    <row r="31" spans="1:11" x14ac:dyDescent="0.2">
      <c r="B31" s="4" t="s">
        <v>31</v>
      </c>
      <c r="C31">
        <v>2807134.7862638454</v>
      </c>
      <c r="D31" s="1">
        <v>2807134.790501453</v>
      </c>
      <c r="E31">
        <v>2807131.6333194133</v>
      </c>
      <c r="F31" s="1">
        <f>SUM(F4:F29)</f>
        <v>2808781.6776734861</v>
      </c>
      <c r="G31" s="1"/>
      <c r="H31" s="1">
        <v>701</v>
      </c>
      <c r="I31">
        <v>410</v>
      </c>
      <c r="J31">
        <v>657</v>
      </c>
      <c r="K31">
        <v>532</v>
      </c>
    </row>
    <row r="32" spans="1:11" x14ac:dyDescent="0.2">
      <c r="B32" s="5" t="s">
        <v>66</v>
      </c>
      <c r="C32" s="1">
        <f>SUM(C4:C29)</f>
        <v>2807134.7862638454</v>
      </c>
      <c r="D32" s="1">
        <f t="shared" ref="D32:E32" si="0">SUM(D4:D29)</f>
        <v>2807134.790501453</v>
      </c>
      <c r="E32" s="1">
        <f t="shared" si="0"/>
        <v>2807131.6333194133</v>
      </c>
    </row>
    <row r="34" spans="1:6" x14ac:dyDescent="0.2">
      <c r="A34" t="s">
        <v>63</v>
      </c>
      <c r="C34" s="9">
        <v>42106</v>
      </c>
      <c r="D34" s="9">
        <v>42480</v>
      </c>
      <c r="E34" s="9">
        <v>42872</v>
      </c>
      <c r="F34" s="9">
        <v>43210</v>
      </c>
    </row>
    <row r="35" spans="1:6" x14ac:dyDescent="0.2">
      <c r="A35" t="s">
        <v>64</v>
      </c>
      <c r="C35" s="9">
        <v>42108</v>
      </c>
      <c r="F35" s="9">
        <v>43211</v>
      </c>
    </row>
  </sheetData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M24" sqref="M24"/>
    </sheetView>
  </sheetViews>
  <sheetFormatPr defaultRowHeight="12" x14ac:dyDescent="0.2"/>
  <sheetData>
    <row r="1" spans="2:12" x14ac:dyDescent="0.2">
      <c r="C1" t="s">
        <v>33</v>
      </c>
      <c r="D1" t="s">
        <v>33</v>
      </c>
      <c r="E1" t="s">
        <v>33</v>
      </c>
      <c r="F1" t="s">
        <v>33</v>
      </c>
      <c r="I1" t="s">
        <v>35</v>
      </c>
      <c r="J1" t="s">
        <v>35</v>
      </c>
      <c r="K1" t="s">
        <v>35</v>
      </c>
      <c r="L1" t="s">
        <v>35</v>
      </c>
    </row>
    <row r="2" spans="2:12" ht="13.5" x14ac:dyDescent="0.2">
      <c r="C2" t="s">
        <v>34</v>
      </c>
      <c r="D2" t="s">
        <v>34</v>
      </c>
      <c r="E2" t="s">
        <v>34</v>
      </c>
      <c r="F2" t="s">
        <v>34</v>
      </c>
      <c r="I2" t="s">
        <v>36</v>
      </c>
      <c r="J2" t="s">
        <v>36</v>
      </c>
      <c r="K2" t="s">
        <v>36</v>
      </c>
      <c r="L2" t="s">
        <v>36</v>
      </c>
    </row>
    <row r="3" spans="2:12" x14ac:dyDescent="0.2">
      <c r="B3" s="3" t="s">
        <v>32</v>
      </c>
      <c r="C3" s="3">
        <v>2015</v>
      </c>
      <c r="D3" s="3">
        <v>2016</v>
      </c>
      <c r="E3" s="3">
        <v>2017</v>
      </c>
      <c r="F3" s="3">
        <v>2018</v>
      </c>
      <c r="G3" s="3"/>
      <c r="H3" s="3"/>
      <c r="I3" s="3">
        <v>2015</v>
      </c>
      <c r="J3" s="3">
        <v>2016</v>
      </c>
      <c r="K3" s="3">
        <v>2017</v>
      </c>
      <c r="L3" s="3">
        <v>2018</v>
      </c>
    </row>
    <row r="4" spans="2:12" x14ac:dyDescent="0.2">
      <c r="B4" s="3" t="s">
        <v>5</v>
      </c>
      <c r="C4" s="1">
        <v>101356.51061337283</v>
      </c>
      <c r="D4" s="1">
        <v>58674.431875470284</v>
      </c>
      <c r="E4" s="1">
        <v>28537.350213539499</v>
      </c>
      <c r="F4" s="1">
        <v>19957.819069597139</v>
      </c>
      <c r="G4" s="1" t="s">
        <v>84</v>
      </c>
      <c r="I4" s="19">
        <f>C4/10000</f>
        <v>10.135651061337283</v>
      </c>
      <c r="J4" s="19">
        <f>D4/10000</f>
        <v>5.8674431875470283</v>
      </c>
      <c r="K4" s="19">
        <f>E4/10000</f>
        <v>2.8537350213539501</v>
      </c>
      <c r="L4" s="19">
        <f>F4/10000</f>
        <v>1.9957819069597138</v>
      </c>
    </row>
    <row r="5" spans="2:12" x14ac:dyDescent="0.2">
      <c r="B5" s="3" t="s">
        <v>11</v>
      </c>
      <c r="C5" s="1">
        <v>140796.00512050596</v>
      </c>
      <c r="D5" s="1">
        <v>164427.83645584693</v>
      </c>
      <c r="E5" s="1">
        <v>68397.541011030888</v>
      </c>
      <c r="F5" s="1">
        <v>148166.15416809326</v>
      </c>
      <c r="G5" s="1"/>
      <c r="I5" s="19">
        <f t="shared" ref="I5:I13" si="0">C5/10000</f>
        <v>14.079600512050595</v>
      </c>
      <c r="J5" s="19">
        <f t="shared" ref="J5:L13" si="1">D5/10000</f>
        <v>16.442783645584694</v>
      </c>
      <c r="K5" s="19">
        <f t="shared" si="1"/>
        <v>6.8397541011030887</v>
      </c>
      <c r="L5" s="19">
        <f t="shared" si="1"/>
        <v>14.816615416809325</v>
      </c>
    </row>
    <row r="6" spans="2:12" x14ac:dyDescent="0.2">
      <c r="B6" s="3" t="s">
        <v>7</v>
      </c>
      <c r="C6" s="1">
        <v>8138.7202863961993</v>
      </c>
      <c r="D6" s="1">
        <v>97421.995555499801</v>
      </c>
      <c r="E6" s="1">
        <v>119534.17086657611</v>
      </c>
      <c r="F6" s="1">
        <v>97575.480503525585</v>
      </c>
      <c r="G6" s="1"/>
      <c r="I6" s="19">
        <f t="shared" si="0"/>
        <v>0.81387202863961994</v>
      </c>
      <c r="J6" s="19">
        <f t="shared" si="1"/>
        <v>9.7421995555499805</v>
      </c>
      <c r="K6" s="19">
        <f t="shared" si="1"/>
        <v>11.953417086657611</v>
      </c>
      <c r="L6" s="19">
        <f t="shared" si="1"/>
        <v>9.7575480503525593</v>
      </c>
    </row>
    <row r="7" spans="2:12" x14ac:dyDescent="0.2">
      <c r="B7" s="3" t="s">
        <v>68</v>
      </c>
      <c r="C7" s="1">
        <v>89250.583993770721</v>
      </c>
      <c r="D7" s="1">
        <v>228087.30559123677</v>
      </c>
      <c r="E7" s="1">
        <v>143688.05625003434</v>
      </c>
      <c r="F7" s="1">
        <v>91184.091865281109</v>
      </c>
      <c r="G7" s="1"/>
      <c r="I7" s="19">
        <f t="shared" ref="I7" si="2">C7/10000</f>
        <v>8.9250583993770718</v>
      </c>
      <c r="J7" s="19">
        <f t="shared" ref="J7" si="3">D7/10000</f>
        <v>22.808730559123678</v>
      </c>
      <c r="K7" s="19">
        <f t="shared" ref="K7" si="4">E7/10000</f>
        <v>14.368805625003434</v>
      </c>
      <c r="L7" s="19">
        <f t="shared" ref="L7" si="5">F7/10000</f>
        <v>9.1184091865281101</v>
      </c>
    </row>
    <row r="8" spans="2:12" x14ac:dyDescent="0.2">
      <c r="B8" s="3" t="s">
        <v>16</v>
      </c>
      <c r="C8" s="1">
        <v>3086.5030141631596</v>
      </c>
      <c r="D8" s="1">
        <v>12786.776253901431</v>
      </c>
      <c r="E8" s="1">
        <v>57479.600321798149</v>
      </c>
      <c r="F8" s="1">
        <v>80415.943496186039</v>
      </c>
      <c r="G8" s="1"/>
      <c r="I8" s="19">
        <f t="shared" si="0"/>
        <v>0.30865030141631594</v>
      </c>
      <c r="J8" s="19">
        <f t="shared" si="1"/>
        <v>1.2786776253901431</v>
      </c>
      <c r="K8" s="19">
        <f t="shared" si="1"/>
        <v>5.7479600321798152</v>
      </c>
      <c r="L8" s="19">
        <f t="shared" si="1"/>
        <v>8.0415943496186042</v>
      </c>
    </row>
    <row r="9" spans="2:12" x14ac:dyDescent="0.2">
      <c r="B9" s="3" t="s">
        <v>19</v>
      </c>
      <c r="C9" s="1">
        <v>200171.96935253704</v>
      </c>
      <c r="D9" s="1">
        <v>38471.13728415974</v>
      </c>
      <c r="E9" s="1">
        <v>48579.764128534283</v>
      </c>
      <c r="F9" s="1">
        <v>28404.558519664242</v>
      </c>
      <c r="G9" s="1"/>
      <c r="I9" s="19">
        <f t="shared" si="0"/>
        <v>20.017196935253704</v>
      </c>
      <c r="J9" s="19">
        <f t="shared" si="1"/>
        <v>3.847113728415974</v>
      </c>
      <c r="K9" s="19">
        <f t="shared" si="1"/>
        <v>4.8579764128534286</v>
      </c>
      <c r="L9" s="19">
        <f t="shared" si="1"/>
        <v>2.840455851966424</v>
      </c>
    </row>
    <row r="10" spans="2:12" x14ac:dyDescent="0.2">
      <c r="B10" s="3" t="s">
        <v>3</v>
      </c>
      <c r="C10" s="1">
        <v>1460367.9226569878</v>
      </c>
      <c r="D10" s="1">
        <v>1414449.5276581992</v>
      </c>
      <c r="E10" s="1">
        <v>1589649.8153511484</v>
      </c>
      <c r="F10" s="1">
        <v>1611444.8594137731</v>
      </c>
      <c r="G10" s="1"/>
      <c r="I10" s="17">
        <f t="shared" si="0"/>
        <v>146.03679226569878</v>
      </c>
      <c r="J10" s="17">
        <f t="shared" si="1"/>
        <v>141.44495276581992</v>
      </c>
      <c r="K10" s="17">
        <f t="shared" si="1"/>
        <v>158.96498153511484</v>
      </c>
      <c r="L10" s="17">
        <f t="shared" si="1"/>
        <v>161.1444859413773</v>
      </c>
    </row>
    <row r="11" spans="2:12" x14ac:dyDescent="0.2">
      <c r="B11" s="3" t="s">
        <v>23</v>
      </c>
      <c r="C11" s="1">
        <v>596.38955636369997</v>
      </c>
      <c r="D11" s="1">
        <v>213.40880460220001</v>
      </c>
      <c r="E11" s="1">
        <v>28.584411690700001</v>
      </c>
      <c r="F11" s="1"/>
      <c r="G11" s="1"/>
      <c r="I11" s="17">
        <f t="shared" si="0"/>
        <v>5.9638955636369999E-2</v>
      </c>
      <c r="J11" s="17">
        <f t="shared" si="1"/>
        <v>2.1340880460220001E-2</v>
      </c>
      <c r="K11" s="17">
        <f t="shared" si="1"/>
        <v>2.8584411690699999E-3</v>
      </c>
      <c r="L11" s="17">
        <f t="shared" si="1"/>
        <v>0</v>
      </c>
    </row>
    <row r="12" spans="2:12" x14ac:dyDescent="0.2">
      <c r="B12" s="3" t="s">
        <v>0</v>
      </c>
      <c r="C12" s="1">
        <v>43575.865267747002</v>
      </c>
      <c r="D12" s="1">
        <v>43573.576931556003</v>
      </c>
      <c r="E12" s="1">
        <v>49717.995228738</v>
      </c>
      <c r="F12" s="1">
        <v>49932.921553672</v>
      </c>
      <c r="G12" s="1"/>
      <c r="I12" s="2">
        <f t="shared" si="0"/>
        <v>4.3575865267746998</v>
      </c>
      <c r="J12" s="2">
        <f t="shared" si="1"/>
        <v>4.3573576931556</v>
      </c>
      <c r="K12" s="2">
        <f t="shared" si="1"/>
        <v>4.9717995228738001</v>
      </c>
      <c r="L12" s="2">
        <f t="shared" si="1"/>
        <v>4.9932921553672003</v>
      </c>
    </row>
    <row r="13" spans="2:12" x14ac:dyDescent="0.2">
      <c r="B13" s="3" t="s">
        <v>1</v>
      </c>
      <c r="C13" s="1">
        <v>759794.31640200003</v>
      </c>
      <c r="D13" s="1">
        <v>319445.58918529999</v>
      </c>
      <c r="E13" s="1">
        <v>314798.26502961549</v>
      </c>
      <c r="F13" s="1">
        <v>314013.65068641549</v>
      </c>
      <c r="G13" s="1"/>
      <c r="I13" s="2">
        <f t="shared" si="0"/>
        <v>75.979431640200005</v>
      </c>
      <c r="J13" s="2">
        <f t="shared" si="1"/>
        <v>31.944558918529999</v>
      </c>
      <c r="K13" s="2">
        <f t="shared" si="1"/>
        <v>31.479826502961551</v>
      </c>
      <c r="L13" s="2">
        <f t="shared" si="1"/>
        <v>31.40136506864155</v>
      </c>
    </row>
    <row r="14" spans="2:12" x14ac:dyDescent="0.2">
      <c r="B14" s="3"/>
      <c r="C14" s="1"/>
      <c r="D14" s="1"/>
      <c r="E14" s="1"/>
      <c r="F14" s="1"/>
      <c r="G14" s="1"/>
    </row>
    <row r="15" spans="2:12" ht="15" x14ac:dyDescent="0.25">
      <c r="B15" s="3" t="s">
        <v>31</v>
      </c>
      <c r="C15" s="1">
        <v>2807134.7862638445</v>
      </c>
      <c r="D15" s="1">
        <v>2807134.7905014525</v>
      </c>
      <c r="E15" s="1">
        <v>2807131.6333194133</v>
      </c>
      <c r="F15" s="10">
        <v>2808781.6776734842</v>
      </c>
      <c r="G15" s="1"/>
      <c r="I15" s="2">
        <f>SUM(I4:I13)</f>
        <v>280.71347862638447</v>
      </c>
      <c r="J15" s="2">
        <f>SUM(J4:J13)</f>
        <v>237.75515855957724</v>
      </c>
      <c r="K15" s="2">
        <f>SUM(K4:K13)</f>
        <v>242.04111428127061</v>
      </c>
      <c r="L15" s="2">
        <f>SUM(L4:L13)</f>
        <v>244.10954792762078</v>
      </c>
    </row>
    <row r="16" spans="2:12" x14ac:dyDescent="0.2">
      <c r="B16" s="3" t="s">
        <v>66</v>
      </c>
      <c r="C16" s="1">
        <f>SUM(C4:C13)</f>
        <v>2807134.7862638445</v>
      </c>
      <c r="D16" s="1">
        <f t="shared" ref="D16:F16" si="6">SUM(D4:D13)</f>
        <v>2377551.5855957721</v>
      </c>
      <c r="E16" s="1">
        <f t="shared" si="6"/>
        <v>2420411.1428127056</v>
      </c>
      <c r="F16" s="1">
        <f t="shared" si="6"/>
        <v>2441095.4792762077</v>
      </c>
      <c r="G16" s="1"/>
      <c r="I16" s="3">
        <v>2015</v>
      </c>
      <c r="J16" s="3">
        <v>2016</v>
      </c>
      <c r="K16" s="3">
        <v>2017</v>
      </c>
      <c r="L16" s="3">
        <v>2018</v>
      </c>
    </row>
    <row r="17" spans="2:12" x14ac:dyDescent="0.2">
      <c r="H17" s="18" t="s">
        <v>82</v>
      </c>
      <c r="I17" s="17">
        <f>SUM(I10:I11)</f>
        <v>146.09643122133514</v>
      </c>
      <c r="J17" s="17">
        <f t="shared" ref="J17:L17" si="7">SUM(J10:J11)</f>
        <v>141.46629364628015</v>
      </c>
      <c r="K17" s="17">
        <f t="shared" si="7"/>
        <v>158.96783997628393</v>
      </c>
      <c r="L17" s="17">
        <f t="shared" si="7"/>
        <v>161.1444859413773</v>
      </c>
    </row>
    <row r="18" spans="2:12" x14ac:dyDescent="0.2">
      <c r="C18" t="s">
        <v>67</v>
      </c>
      <c r="D18" t="s">
        <v>67</v>
      </c>
      <c r="E18" t="s">
        <v>67</v>
      </c>
      <c r="F18" t="s">
        <v>67</v>
      </c>
      <c r="H18" s="20" t="s">
        <v>83</v>
      </c>
      <c r="I18" s="19">
        <f>SUM(I4:I9)</f>
        <v>54.28002923807459</v>
      </c>
      <c r="J18" s="19">
        <f t="shared" ref="J18:L18" si="8">SUM(J4:J9)</f>
        <v>59.986948301611505</v>
      </c>
      <c r="K18" s="19">
        <f t="shared" si="8"/>
        <v>46.62164827915133</v>
      </c>
      <c r="L18" s="19">
        <f t="shared" si="8"/>
        <v>46.570404762234745</v>
      </c>
    </row>
    <row r="19" spans="2:12" x14ac:dyDescent="0.2">
      <c r="B19" s="3" t="s">
        <v>32</v>
      </c>
      <c r="C19" s="3">
        <v>2015</v>
      </c>
      <c r="D19" s="3">
        <v>2016</v>
      </c>
      <c r="E19" s="3">
        <v>2017</v>
      </c>
      <c r="F19" s="3">
        <v>2018</v>
      </c>
      <c r="G19" s="3"/>
    </row>
    <row r="20" spans="2:12" x14ac:dyDescent="0.2">
      <c r="B20" s="3" t="s">
        <v>5</v>
      </c>
      <c r="C20" s="11">
        <v>64</v>
      </c>
      <c r="D20" s="11">
        <v>50</v>
      </c>
      <c r="E20" s="11">
        <v>76</v>
      </c>
      <c r="F20" s="11">
        <v>60</v>
      </c>
      <c r="G20" s="1"/>
    </row>
    <row r="21" spans="2:12" x14ac:dyDescent="0.2">
      <c r="B21" s="3" t="s">
        <v>11</v>
      </c>
      <c r="C21" s="11">
        <v>167</v>
      </c>
      <c r="D21" s="11">
        <v>57</v>
      </c>
      <c r="E21" s="11">
        <v>45</v>
      </c>
      <c r="F21" s="11">
        <v>59</v>
      </c>
      <c r="G21" s="1"/>
    </row>
    <row r="22" spans="2:12" x14ac:dyDescent="0.2">
      <c r="B22" s="3" t="s">
        <v>7</v>
      </c>
      <c r="C22" s="11">
        <v>4</v>
      </c>
      <c r="D22" s="11">
        <v>28</v>
      </c>
      <c r="E22" s="11">
        <v>32</v>
      </c>
      <c r="F22" s="11">
        <v>41</v>
      </c>
      <c r="G22" s="1"/>
    </row>
    <row r="23" spans="2:12" x14ac:dyDescent="0.2">
      <c r="B23" s="3" t="s">
        <v>68</v>
      </c>
      <c r="C23" s="11">
        <v>32</v>
      </c>
      <c r="D23" s="11">
        <v>24</v>
      </c>
      <c r="E23" s="11">
        <v>24</v>
      </c>
      <c r="F23" s="11">
        <v>27</v>
      </c>
      <c r="G23" s="1"/>
    </row>
    <row r="24" spans="2:12" x14ac:dyDescent="0.2">
      <c r="B24" s="3" t="s">
        <v>16</v>
      </c>
      <c r="C24" s="11">
        <v>72</v>
      </c>
      <c r="D24" s="11">
        <v>72</v>
      </c>
      <c r="E24" s="11">
        <v>197</v>
      </c>
      <c r="F24" s="11">
        <v>100</v>
      </c>
      <c r="G24" s="1"/>
    </row>
    <row r="25" spans="2:12" x14ac:dyDescent="0.2">
      <c r="B25" s="3" t="s">
        <v>19</v>
      </c>
      <c r="C25" s="11">
        <v>221</v>
      </c>
      <c r="D25" s="11">
        <v>101</v>
      </c>
      <c r="E25" s="11">
        <v>129</v>
      </c>
      <c r="F25" s="11">
        <v>107</v>
      </c>
      <c r="G25" s="1"/>
    </row>
    <row r="26" spans="2:12" x14ac:dyDescent="0.2">
      <c r="B26" s="3" t="s">
        <v>3</v>
      </c>
      <c r="C26" s="11">
        <v>133</v>
      </c>
      <c r="D26" s="11">
        <v>71</v>
      </c>
      <c r="E26" s="11">
        <v>141</v>
      </c>
      <c r="F26" s="11">
        <v>127</v>
      </c>
      <c r="G26" s="1"/>
    </row>
    <row r="27" spans="2:12" x14ac:dyDescent="0.2">
      <c r="B27" s="3" t="s">
        <v>23</v>
      </c>
      <c r="C27" s="11">
        <v>4</v>
      </c>
      <c r="D27" s="11">
        <v>2</v>
      </c>
      <c r="E27" s="11">
        <v>1</v>
      </c>
      <c r="F27" s="1"/>
      <c r="G27" s="1"/>
    </row>
    <row r="28" spans="2:12" x14ac:dyDescent="0.2">
      <c r="B28" s="3" t="s">
        <v>0</v>
      </c>
      <c r="C28" s="11">
        <v>2</v>
      </c>
      <c r="D28" s="11">
        <v>2</v>
      </c>
      <c r="E28" s="11">
        <v>8</v>
      </c>
      <c r="F28" s="11">
        <v>7</v>
      </c>
      <c r="G28" s="1"/>
    </row>
    <row r="29" spans="2:12" x14ac:dyDescent="0.2">
      <c r="B29" s="3" t="s">
        <v>1</v>
      </c>
      <c r="C29" s="11">
        <v>2</v>
      </c>
      <c r="D29" s="1">
        <v>3</v>
      </c>
      <c r="E29" s="1">
        <v>4</v>
      </c>
      <c r="F29" s="11">
        <v>4</v>
      </c>
      <c r="G29" s="1"/>
    </row>
    <row r="30" spans="2:12" x14ac:dyDescent="0.2">
      <c r="B30" s="3"/>
      <c r="C30" s="1"/>
      <c r="D30" s="1"/>
      <c r="E30" s="1"/>
      <c r="F30" s="1"/>
      <c r="G30" s="1"/>
    </row>
    <row r="31" spans="2:12" x14ac:dyDescent="0.2">
      <c r="B31" s="3" t="s">
        <v>31</v>
      </c>
      <c r="C31">
        <f>SUM(C20:C29)</f>
        <v>701</v>
      </c>
      <c r="D31">
        <f>SUM(D20:D29)</f>
        <v>410</v>
      </c>
      <c r="E31">
        <f>SUM(E20:E29)</f>
        <v>657</v>
      </c>
      <c r="F31">
        <f>SUM(F20:F29)</f>
        <v>532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6" zoomScale="80" zoomScaleNormal="80" workbookViewId="0">
      <selection activeCell="E93" sqref="E93"/>
    </sheetView>
  </sheetViews>
  <sheetFormatPr defaultRowHeight="12" x14ac:dyDescent="0.2"/>
  <cols>
    <col min="1" max="1" width="30.5703125" customWidth="1"/>
    <col min="2" max="2" width="18" customWidth="1"/>
    <col min="9" max="9" width="11.42578125" bestFit="1" customWidth="1"/>
    <col min="10" max="10" width="11" bestFit="1" customWidth="1"/>
    <col min="11" max="11" width="10.5703125" bestFit="1" customWidth="1"/>
    <col min="12" max="12" width="10.7109375" bestFit="1" customWidth="1"/>
  </cols>
  <sheetData>
    <row r="1" spans="1:12" ht="18" x14ac:dyDescent="0.25">
      <c r="A1" s="21" t="s">
        <v>85</v>
      </c>
      <c r="C1" t="s">
        <v>35</v>
      </c>
      <c r="D1" t="s">
        <v>35</v>
      </c>
      <c r="E1" t="s">
        <v>35</v>
      </c>
      <c r="F1" t="s">
        <v>35</v>
      </c>
    </row>
    <row r="2" spans="1:12" x14ac:dyDescent="0.2">
      <c r="B2" s="3" t="s">
        <v>69</v>
      </c>
      <c r="C2" s="3">
        <v>2015</v>
      </c>
      <c r="D2" s="3">
        <v>2016</v>
      </c>
      <c r="E2" s="3">
        <v>2017</v>
      </c>
      <c r="F2" s="3">
        <v>2018</v>
      </c>
      <c r="I2" s="3"/>
      <c r="J2" s="3"/>
      <c r="K2" s="3"/>
      <c r="L2" s="3"/>
    </row>
    <row r="3" spans="1:12" x14ac:dyDescent="0.2">
      <c r="B3" s="12">
        <v>0</v>
      </c>
      <c r="C3" s="1">
        <v>2227882.6712744925</v>
      </c>
      <c r="D3" s="1">
        <v>1708405.6526563012</v>
      </c>
      <c r="E3" s="1">
        <v>1858078.1791188468</v>
      </c>
      <c r="F3" s="1">
        <v>1881298.1669985068</v>
      </c>
    </row>
    <row r="4" spans="1:12" x14ac:dyDescent="0.2">
      <c r="B4" s="12">
        <v>4</v>
      </c>
      <c r="C4" s="1">
        <v>48212.134161524125</v>
      </c>
      <c r="D4" s="1">
        <v>54508.930909024304</v>
      </c>
      <c r="E4" s="1">
        <v>60616.006049554511</v>
      </c>
      <c r="F4" s="1">
        <v>55869.990548629488</v>
      </c>
    </row>
    <row r="5" spans="1:12" x14ac:dyDescent="0.2">
      <c r="B5" s="12">
        <v>8</v>
      </c>
      <c r="C5" s="1">
        <v>14658.849941658798</v>
      </c>
      <c r="D5" s="1">
        <v>14590.092965387099</v>
      </c>
      <c r="E5" s="1">
        <v>35500.474852791209</v>
      </c>
      <c r="F5" s="1">
        <v>38223.274106724602</v>
      </c>
    </row>
    <row r="6" spans="1:12" x14ac:dyDescent="0.2">
      <c r="B6" s="12">
        <v>10</v>
      </c>
      <c r="D6" s="1">
        <v>124677.93791586402</v>
      </c>
      <c r="E6" s="1">
        <v>13914.620034469999</v>
      </c>
    </row>
    <row r="7" spans="1:12" x14ac:dyDescent="0.2">
      <c r="B7" s="12">
        <v>20</v>
      </c>
      <c r="C7" s="1">
        <v>123.32717494800001</v>
      </c>
      <c r="D7" s="1">
        <v>177.42604894499999</v>
      </c>
    </row>
    <row r="8" spans="1:12" x14ac:dyDescent="0.2">
      <c r="B8" s="12">
        <v>25</v>
      </c>
      <c r="C8" s="1">
        <v>89250.583993770721</v>
      </c>
      <c r="D8" s="1">
        <v>103409.36767537282</v>
      </c>
      <c r="E8" s="1">
        <v>129773.43621556438</v>
      </c>
      <c r="F8" s="1">
        <v>91184.091865281109</v>
      </c>
    </row>
    <row r="9" spans="1:12" x14ac:dyDescent="0.2">
      <c r="B9" s="12">
        <v>30</v>
      </c>
      <c r="C9" s="1">
        <v>5810.7476500866005</v>
      </c>
      <c r="D9" s="1">
        <v>28151.354579283794</v>
      </c>
      <c r="E9" s="1">
        <v>39550.430033580713</v>
      </c>
      <c r="F9" s="1">
        <v>23958.325004666836</v>
      </c>
    </row>
    <row r="10" spans="1:12" x14ac:dyDescent="0.2">
      <c r="B10" s="12">
        <v>40</v>
      </c>
      <c r="C10" s="1">
        <v>8138.7202863961993</v>
      </c>
      <c r="D10" s="1">
        <v>96223.656615233776</v>
      </c>
      <c r="E10" s="1">
        <v>119534.17086657611</v>
      </c>
      <c r="F10" s="1">
        <v>97575.480503525585</v>
      </c>
    </row>
    <row r="11" spans="1:12" x14ac:dyDescent="0.2">
      <c r="B11" s="12">
        <v>45</v>
      </c>
      <c r="C11" s="1">
        <v>188.924427581</v>
      </c>
      <c r="D11" s="1">
        <v>1750.9602294588999</v>
      </c>
      <c r="E11" s="1">
        <v>529.17005065209992</v>
      </c>
      <c r="F11" s="1">
        <v>1431.657088077</v>
      </c>
    </row>
    <row r="12" spans="1:12" x14ac:dyDescent="0.2">
      <c r="B12" s="12">
        <v>50</v>
      </c>
      <c r="C12" s="1">
        <v>167094.76043107174</v>
      </c>
      <c r="D12" s="1">
        <v>7840.097563616041</v>
      </c>
      <c r="E12" s="1">
        <v>8500.1640443015003</v>
      </c>
      <c r="F12" s="1">
        <v>2876.9475940681</v>
      </c>
    </row>
    <row r="13" spans="1:12" x14ac:dyDescent="0.2">
      <c r="B13" s="12">
        <v>55</v>
      </c>
      <c r="D13" s="1">
        <v>1198.338940266</v>
      </c>
    </row>
    <row r="14" spans="1:12" x14ac:dyDescent="0.2">
      <c r="B14" s="12">
        <v>75</v>
      </c>
      <c r="C14" s="1">
        <v>63602.19903725163</v>
      </c>
      <c r="D14" s="1">
        <v>94197.539148606709</v>
      </c>
      <c r="E14" s="1">
        <v>59036.22410655101</v>
      </c>
      <c r="F14" s="1">
        <v>106253.61304407709</v>
      </c>
    </row>
    <row r="15" spans="1:12" x14ac:dyDescent="0.2">
      <c r="B15" s="12">
        <v>80</v>
      </c>
      <c r="C15" s="1">
        <v>535.04817427620003</v>
      </c>
      <c r="D15" s="1">
        <v>728.72491180099996</v>
      </c>
      <c r="F15" s="1">
        <v>137.62883285230001</v>
      </c>
    </row>
    <row r="16" spans="1:12" x14ac:dyDescent="0.2">
      <c r="B16" s="12">
        <v>85</v>
      </c>
      <c r="C16" s="1">
        <v>50007.312347218402</v>
      </c>
      <c r="D16" s="1">
        <v>67640.062468463904</v>
      </c>
      <c r="E16" s="1">
        <v>7066.0127732809997</v>
      </c>
      <c r="F16" s="1">
        <v>39692.807035983999</v>
      </c>
    </row>
    <row r="17" spans="1:12" x14ac:dyDescent="0.2">
      <c r="B17" s="12">
        <v>92</v>
      </c>
      <c r="C17" s="1">
        <v>27186.4937360359</v>
      </c>
      <c r="D17" s="1">
        <v>2590.2348387763</v>
      </c>
      <c r="E17" s="1">
        <v>2295.3041311989</v>
      </c>
      <c r="F17" s="1">
        <v>2219.7340880320999</v>
      </c>
    </row>
    <row r="18" spans="1:12" x14ac:dyDescent="0.2">
      <c r="B18" s="12">
        <v>95</v>
      </c>
      <c r="C18" s="1">
        <v>3086.5030141631596</v>
      </c>
      <c r="D18" s="1">
        <v>12786.776253901431</v>
      </c>
      <c r="E18" s="1">
        <v>34004.921648424774</v>
      </c>
      <c r="F18" s="1">
        <v>78286.711296935042</v>
      </c>
    </row>
    <row r="19" spans="1:12" x14ac:dyDescent="0.2">
      <c r="B19" s="12">
        <v>98</v>
      </c>
      <c r="E19" s="1">
        <v>23474.678673373404</v>
      </c>
      <c r="F19" s="1">
        <v>2129.2321992510001</v>
      </c>
    </row>
    <row r="20" spans="1:12" x14ac:dyDescent="0.2">
      <c r="B20" s="12">
        <v>100</v>
      </c>
      <c r="C20" s="1">
        <v>101356.51061337283</v>
      </c>
      <c r="D20" s="1">
        <v>488257.6367811503</v>
      </c>
      <c r="E20" s="1">
        <v>415257.84072024713</v>
      </c>
      <c r="F20" s="1">
        <v>387644.01746687508</v>
      </c>
    </row>
    <row r="21" spans="1:12" x14ac:dyDescent="0.2">
      <c r="B21" s="12"/>
      <c r="C21" s="1"/>
      <c r="D21" s="1"/>
      <c r="E21" s="1"/>
      <c r="F21" s="1"/>
    </row>
    <row r="22" spans="1:12" x14ac:dyDescent="0.2">
      <c r="B22" s="12" t="s">
        <v>75</v>
      </c>
      <c r="C22" s="1">
        <f>SUM(C3:C20)</f>
        <v>2807134.7862638477</v>
      </c>
      <c r="D22" s="1">
        <f t="shared" ref="D22:F22" si="0">SUM(D3:D20)</f>
        <v>2807134.790501453</v>
      </c>
      <c r="E22" s="1">
        <f t="shared" si="0"/>
        <v>2807131.6333194138</v>
      </c>
      <c r="F22" s="1">
        <f t="shared" si="0"/>
        <v>2808781.6776734865</v>
      </c>
    </row>
    <row r="23" spans="1:12" x14ac:dyDescent="0.2">
      <c r="B23" s="12"/>
      <c r="C23" s="1"/>
      <c r="D23" s="1"/>
      <c r="E23" s="1"/>
      <c r="F23" s="1"/>
    </row>
    <row r="24" spans="1:12" ht="18" x14ac:dyDescent="0.25">
      <c r="A24" s="21" t="s">
        <v>70</v>
      </c>
      <c r="B24" s="12"/>
      <c r="C24" s="1"/>
      <c r="D24" s="1"/>
      <c r="E24" s="1"/>
      <c r="F24" s="1"/>
      <c r="I24" s="1" t="s">
        <v>72</v>
      </c>
    </row>
    <row r="25" spans="1:12" x14ac:dyDescent="0.2">
      <c r="B25" s="12"/>
      <c r="C25" s="1" t="s">
        <v>71</v>
      </c>
      <c r="D25" s="1" t="s">
        <v>71</v>
      </c>
      <c r="E25" s="1" t="s">
        <v>71</v>
      </c>
      <c r="F25" s="1" t="s">
        <v>71</v>
      </c>
      <c r="I25" s="1" t="s">
        <v>71</v>
      </c>
      <c r="J25" s="1" t="s">
        <v>71</v>
      </c>
      <c r="K25" s="1" t="s">
        <v>71</v>
      </c>
      <c r="L25" s="1" t="s">
        <v>71</v>
      </c>
    </row>
    <row r="26" spans="1:12" x14ac:dyDescent="0.2">
      <c r="C26" s="14">
        <v>2015</v>
      </c>
      <c r="D26" s="14">
        <v>2016</v>
      </c>
      <c r="E26" s="3">
        <v>2017</v>
      </c>
      <c r="F26" s="3">
        <v>2018</v>
      </c>
      <c r="I26" s="14">
        <v>2015</v>
      </c>
      <c r="J26" s="14">
        <v>2016</v>
      </c>
      <c r="K26" s="3">
        <v>2017</v>
      </c>
      <c r="L26" s="3">
        <v>2018</v>
      </c>
    </row>
    <row r="27" spans="1:12" x14ac:dyDescent="0.2">
      <c r="A27" t="s">
        <v>24</v>
      </c>
      <c r="B27" s="13">
        <v>0</v>
      </c>
      <c r="C27" s="1">
        <v>473.06238141570003</v>
      </c>
      <c r="D27" s="1">
        <v>35.982755657200002</v>
      </c>
      <c r="E27" s="1">
        <v>28.584411690700001</v>
      </c>
      <c r="I27">
        <f t="shared" ref="I27:I47" si="1">$B27/100*C27</f>
        <v>0</v>
      </c>
      <c r="J27">
        <f t="shared" ref="J27:J47" si="2">$B27/100*D27</f>
        <v>0</v>
      </c>
      <c r="K27">
        <f t="shared" ref="K27:K47" si="3">$B27/100*E27</f>
        <v>0</v>
      </c>
      <c r="L27">
        <f t="shared" ref="L27:L47" si="4">$B27/100*F27</f>
        <v>0</v>
      </c>
    </row>
    <row r="28" spans="1:12" x14ac:dyDescent="0.2">
      <c r="A28" t="s">
        <v>8</v>
      </c>
      <c r="B28" s="13">
        <v>4</v>
      </c>
      <c r="C28" s="1">
        <v>48212.134161524125</v>
      </c>
      <c r="D28" s="1">
        <v>54508.930909024304</v>
      </c>
      <c r="E28" s="1">
        <v>60616.006049554511</v>
      </c>
      <c r="F28" s="1">
        <v>55869.990548629488</v>
      </c>
      <c r="I28">
        <f t="shared" si="1"/>
        <v>1928.485366460965</v>
      </c>
      <c r="J28">
        <f t="shared" si="2"/>
        <v>2180.3572363609724</v>
      </c>
      <c r="K28">
        <f t="shared" si="3"/>
        <v>2424.6402419821807</v>
      </c>
      <c r="L28">
        <f t="shared" si="4"/>
        <v>2234.7996219451798</v>
      </c>
    </row>
    <row r="29" spans="1:12" x14ac:dyDescent="0.2">
      <c r="A29" t="s">
        <v>14</v>
      </c>
      <c r="B29" s="13">
        <v>8</v>
      </c>
      <c r="C29" s="1">
        <v>14658.849941658798</v>
      </c>
      <c r="D29" s="1">
        <v>14590.092965387099</v>
      </c>
      <c r="E29" s="1">
        <v>35500.474852791202</v>
      </c>
      <c r="F29" s="1">
        <v>38223.274106724595</v>
      </c>
      <c r="I29">
        <f t="shared" si="1"/>
        <v>1172.7079953327038</v>
      </c>
      <c r="J29">
        <f t="shared" si="2"/>
        <v>1167.207437230968</v>
      </c>
      <c r="K29">
        <f t="shared" si="3"/>
        <v>2840.037988223296</v>
      </c>
      <c r="L29">
        <f t="shared" si="4"/>
        <v>3057.8619285379677</v>
      </c>
    </row>
    <row r="30" spans="1:12" x14ac:dyDescent="0.2">
      <c r="A30" t="s">
        <v>25</v>
      </c>
      <c r="B30" s="13">
        <v>10</v>
      </c>
      <c r="D30" s="1">
        <v>124677.93791586402</v>
      </c>
      <c r="E30" s="1">
        <v>13914.620034469999</v>
      </c>
      <c r="I30">
        <f t="shared" si="1"/>
        <v>0</v>
      </c>
      <c r="J30">
        <f t="shared" si="2"/>
        <v>12467.793791586402</v>
      </c>
      <c r="K30">
        <f t="shared" si="3"/>
        <v>1391.4620034469999</v>
      </c>
      <c r="L30">
        <f t="shared" si="4"/>
        <v>0</v>
      </c>
    </row>
    <row r="31" spans="1:12" x14ac:dyDescent="0.2">
      <c r="A31" t="s">
        <v>22</v>
      </c>
      <c r="B31" s="13">
        <v>20</v>
      </c>
      <c r="C31" s="1">
        <v>123.32717494800001</v>
      </c>
      <c r="D31" s="1">
        <v>177.42604894499999</v>
      </c>
      <c r="I31">
        <f t="shared" si="1"/>
        <v>24.665434989600001</v>
      </c>
      <c r="J31">
        <f t="shared" si="2"/>
        <v>35.485209789000002</v>
      </c>
      <c r="K31">
        <f t="shared" si="3"/>
        <v>0</v>
      </c>
      <c r="L31">
        <f t="shared" si="4"/>
        <v>0</v>
      </c>
    </row>
    <row r="32" spans="1:12" x14ac:dyDescent="0.2">
      <c r="A32" t="s">
        <v>6</v>
      </c>
      <c r="B32" s="13">
        <v>25</v>
      </c>
      <c r="C32" s="1">
        <v>89250.583993770721</v>
      </c>
      <c r="D32" s="1">
        <v>103409.36767537282</v>
      </c>
      <c r="E32" s="1">
        <v>129773.43621556438</v>
      </c>
      <c r="F32" s="1">
        <v>91184.091865281123</v>
      </c>
      <c r="I32">
        <f t="shared" si="1"/>
        <v>22312.64599844268</v>
      </c>
      <c r="J32">
        <f t="shared" si="2"/>
        <v>25852.341918843205</v>
      </c>
      <c r="K32">
        <f t="shared" si="3"/>
        <v>32443.359053891094</v>
      </c>
      <c r="L32">
        <f t="shared" si="4"/>
        <v>22796.022966320281</v>
      </c>
    </row>
    <row r="33" spans="1:12" x14ac:dyDescent="0.2">
      <c r="A33" t="s">
        <v>18</v>
      </c>
      <c r="B33" s="13">
        <v>30</v>
      </c>
      <c r="C33" s="1">
        <v>5810.7476500866005</v>
      </c>
      <c r="D33" s="1">
        <v>28151.354579283794</v>
      </c>
      <c r="E33" s="1">
        <v>39550.430033580698</v>
      </c>
      <c r="F33" s="1">
        <v>23958.325004666844</v>
      </c>
      <c r="I33">
        <f t="shared" si="1"/>
        <v>1743.2242950259802</v>
      </c>
      <c r="J33">
        <f t="shared" si="2"/>
        <v>8445.4063737851375</v>
      </c>
      <c r="K33">
        <f t="shared" si="3"/>
        <v>11865.12901007421</v>
      </c>
      <c r="L33">
        <f t="shared" si="4"/>
        <v>7187.4975014000529</v>
      </c>
    </row>
    <row r="34" spans="1:12" x14ac:dyDescent="0.2">
      <c r="A34" t="s">
        <v>9</v>
      </c>
      <c r="B34" s="13">
        <v>40</v>
      </c>
      <c r="C34" s="1">
        <v>8138.7202863961993</v>
      </c>
      <c r="D34" s="1">
        <v>96223.656615233776</v>
      </c>
      <c r="E34" s="1">
        <v>119534.17086657611</v>
      </c>
      <c r="F34" s="1">
        <v>97575.480503525585</v>
      </c>
      <c r="I34">
        <f t="shared" si="1"/>
        <v>3255.48811455848</v>
      </c>
      <c r="J34">
        <f t="shared" si="2"/>
        <v>38489.462646093511</v>
      </c>
      <c r="K34">
        <f t="shared" si="3"/>
        <v>47813.668346630446</v>
      </c>
      <c r="L34">
        <f t="shared" si="4"/>
        <v>39030.192201410238</v>
      </c>
    </row>
    <row r="35" spans="1:12" x14ac:dyDescent="0.2">
      <c r="A35" t="s">
        <v>21</v>
      </c>
      <c r="B35" s="13">
        <v>45</v>
      </c>
      <c r="C35" s="1">
        <v>26731.413097102504</v>
      </c>
      <c r="D35" s="1">
        <v>1750.9602294588999</v>
      </c>
      <c r="E35" s="1">
        <v>529.17005065209992</v>
      </c>
      <c r="F35" s="1">
        <v>1431.657088077</v>
      </c>
      <c r="I35">
        <f t="shared" si="1"/>
        <v>12029.135893696128</v>
      </c>
      <c r="J35">
        <f t="shared" si="2"/>
        <v>787.932103256505</v>
      </c>
      <c r="K35">
        <f t="shared" si="3"/>
        <v>238.12652279344496</v>
      </c>
      <c r="L35">
        <f t="shared" si="4"/>
        <v>644.24568963465003</v>
      </c>
    </row>
    <row r="36" spans="1:12" x14ac:dyDescent="0.2">
      <c r="A36" t="s">
        <v>29</v>
      </c>
      <c r="B36" s="13">
        <v>50</v>
      </c>
      <c r="C36" s="1">
        <v>128399.89431314341</v>
      </c>
      <c r="I36">
        <f t="shared" si="1"/>
        <v>64199.947156571703</v>
      </c>
      <c r="J36">
        <f t="shared" si="2"/>
        <v>0</v>
      </c>
      <c r="K36">
        <f t="shared" si="3"/>
        <v>0</v>
      </c>
      <c r="L36">
        <f t="shared" si="4"/>
        <v>0</v>
      </c>
    </row>
    <row r="37" spans="1:12" x14ac:dyDescent="0.2">
      <c r="A37" t="s">
        <v>20</v>
      </c>
      <c r="B37" s="13">
        <v>50</v>
      </c>
      <c r="C37" s="1">
        <v>38694.866117928475</v>
      </c>
      <c r="D37" s="1">
        <v>7840.097563616041</v>
      </c>
      <c r="E37" s="1">
        <v>8500.1640443015021</v>
      </c>
      <c r="F37" s="1">
        <v>2876.9475940681</v>
      </c>
      <c r="I37">
        <f t="shared" si="1"/>
        <v>19347.433058964238</v>
      </c>
      <c r="J37">
        <f t="shared" si="2"/>
        <v>3920.0487818080205</v>
      </c>
      <c r="K37">
        <f t="shared" si="3"/>
        <v>4250.0820221507511</v>
      </c>
      <c r="L37">
        <f t="shared" si="4"/>
        <v>1438.47379703405</v>
      </c>
    </row>
    <row r="38" spans="1:12" x14ac:dyDescent="0.2">
      <c r="A38" t="s">
        <v>26</v>
      </c>
      <c r="B38" s="13">
        <v>55</v>
      </c>
      <c r="D38" s="1">
        <v>1198.338940266</v>
      </c>
      <c r="I38">
        <f t="shared" si="1"/>
        <v>0</v>
      </c>
      <c r="J38">
        <f t="shared" si="2"/>
        <v>659.08641714630005</v>
      </c>
      <c r="K38">
        <f t="shared" si="3"/>
        <v>0</v>
      </c>
      <c r="L38">
        <f t="shared" si="4"/>
        <v>0</v>
      </c>
    </row>
    <row r="39" spans="1:12" x14ac:dyDescent="0.2">
      <c r="A39" t="s">
        <v>10</v>
      </c>
      <c r="B39" s="13">
        <v>75</v>
      </c>
      <c r="C39" s="1">
        <v>63602.19903725163</v>
      </c>
      <c r="D39" s="1">
        <v>94197.539148606709</v>
      </c>
      <c r="E39" s="1">
        <v>59036.22410655101</v>
      </c>
      <c r="F39" s="1">
        <v>106253.61304407712</v>
      </c>
      <c r="I39">
        <f t="shared" si="1"/>
        <v>47701.649277938719</v>
      </c>
      <c r="J39">
        <f t="shared" si="2"/>
        <v>70648.154361455032</v>
      </c>
      <c r="K39">
        <f t="shared" si="3"/>
        <v>44277.168079913259</v>
      </c>
      <c r="L39">
        <f t="shared" si="4"/>
        <v>79690.209783057842</v>
      </c>
    </row>
    <row r="40" spans="1:12" x14ac:dyDescent="0.2">
      <c r="A40" t="s">
        <v>27</v>
      </c>
      <c r="B40" s="13">
        <v>80</v>
      </c>
      <c r="C40" s="1">
        <v>535.04817427620003</v>
      </c>
      <c r="D40" s="1">
        <v>728.72491180099996</v>
      </c>
      <c r="F40" s="1">
        <v>137.62883285230001</v>
      </c>
      <c r="I40">
        <f t="shared" si="1"/>
        <v>428.03853942096003</v>
      </c>
      <c r="J40">
        <f t="shared" si="2"/>
        <v>582.97992944079999</v>
      </c>
      <c r="K40">
        <f t="shared" si="3"/>
        <v>0</v>
      </c>
      <c r="L40">
        <f t="shared" si="4"/>
        <v>110.10306628184001</v>
      </c>
    </row>
    <row r="41" spans="1:12" x14ac:dyDescent="0.2">
      <c r="A41" t="s">
        <v>12</v>
      </c>
      <c r="B41" s="13">
        <v>85</v>
      </c>
      <c r="C41" s="1">
        <v>50007.312347218402</v>
      </c>
      <c r="D41" s="1">
        <v>67640.062468463904</v>
      </c>
      <c r="E41" s="1">
        <v>7066.0127732809997</v>
      </c>
      <c r="F41" s="1">
        <v>39692.807035983999</v>
      </c>
      <c r="I41">
        <f t="shared" si="1"/>
        <v>42506.215495135642</v>
      </c>
      <c r="J41">
        <f t="shared" si="2"/>
        <v>57494.053098194316</v>
      </c>
      <c r="K41">
        <f t="shared" si="3"/>
        <v>6006.1108572888497</v>
      </c>
      <c r="L41">
        <f t="shared" si="4"/>
        <v>33738.885980586398</v>
      </c>
    </row>
    <row r="42" spans="1:12" x14ac:dyDescent="0.2">
      <c r="A42" t="s">
        <v>17</v>
      </c>
      <c r="B42" s="13">
        <v>92</v>
      </c>
      <c r="C42" s="1">
        <v>27186.4937360359</v>
      </c>
      <c r="D42" s="1">
        <v>2590.2348387763</v>
      </c>
      <c r="E42" s="1">
        <v>2295.3041311989</v>
      </c>
      <c r="F42" s="1">
        <v>2219.7340880320999</v>
      </c>
      <c r="I42">
        <f t="shared" si="1"/>
        <v>25011.574237153029</v>
      </c>
      <c r="J42">
        <f t="shared" si="2"/>
        <v>2383.0160516741962</v>
      </c>
      <c r="K42">
        <f t="shared" si="3"/>
        <v>2111.6798007029879</v>
      </c>
      <c r="L42">
        <f t="shared" si="4"/>
        <v>2042.155360989532</v>
      </c>
    </row>
    <row r="43" spans="1:12" x14ac:dyDescent="0.2">
      <c r="A43" t="s">
        <v>15</v>
      </c>
      <c r="B43" s="13">
        <v>95</v>
      </c>
      <c r="C43" s="1">
        <v>3086.5030141631596</v>
      </c>
      <c r="D43" s="1">
        <v>12786.776253901433</v>
      </c>
      <c r="E43" s="1">
        <v>34004.921648424774</v>
      </c>
      <c r="F43" s="1">
        <v>78286.711296935042</v>
      </c>
      <c r="I43">
        <f t="shared" si="1"/>
        <v>2932.1778634550014</v>
      </c>
      <c r="J43">
        <f t="shared" si="2"/>
        <v>12147.437441206361</v>
      </c>
      <c r="K43">
        <f t="shared" si="3"/>
        <v>32304.675566003534</v>
      </c>
      <c r="L43">
        <f t="shared" si="4"/>
        <v>74372.375732088287</v>
      </c>
    </row>
    <row r="44" spans="1:12" x14ac:dyDescent="0.2">
      <c r="A44" t="s">
        <v>65</v>
      </c>
      <c r="B44" s="13">
        <v>98</v>
      </c>
      <c r="E44" s="1">
        <v>23474.678673373404</v>
      </c>
      <c r="F44" s="1">
        <v>2129.2321992510001</v>
      </c>
      <c r="I44">
        <f t="shared" si="1"/>
        <v>0</v>
      </c>
      <c r="J44">
        <f t="shared" si="2"/>
        <v>0</v>
      </c>
      <c r="K44">
        <f t="shared" si="3"/>
        <v>23005.185099905935</v>
      </c>
      <c r="L44">
        <f t="shared" si="4"/>
        <v>2086.6475552659799</v>
      </c>
    </row>
    <row r="45" spans="1:12" x14ac:dyDescent="0.2">
      <c r="A45" t="s">
        <v>13</v>
      </c>
      <c r="B45" s="13">
        <v>100</v>
      </c>
      <c r="C45" s="1">
        <v>1759.874671387</v>
      </c>
      <c r="D45" s="1">
        <v>2369.3130749801999</v>
      </c>
      <c r="E45" s="1">
        <v>4111.6694876408001</v>
      </c>
      <c r="F45" s="1">
        <v>3084.5676695072898</v>
      </c>
      <c r="I45">
        <f t="shared" si="1"/>
        <v>1759.874671387</v>
      </c>
      <c r="J45">
        <f t="shared" si="2"/>
        <v>2369.3130749801999</v>
      </c>
      <c r="K45">
        <f t="shared" si="3"/>
        <v>4111.6694876408001</v>
      </c>
      <c r="L45">
        <f t="shared" si="4"/>
        <v>3084.5676695072898</v>
      </c>
    </row>
    <row r="46" spans="1:12" x14ac:dyDescent="0.2">
      <c r="A46" t="s">
        <v>5</v>
      </c>
      <c r="B46" s="13">
        <v>100</v>
      </c>
      <c r="C46" s="1">
        <v>47828.883109685776</v>
      </c>
      <c r="D46" s="1">
        <v>55296.925036131004</v>
      </c>
      <c r="E46" s="1">
        <v>24425.680725898703</v>
      </c>
      <c r="F46" s="1">
        <v>16873.251400089845</v>
      </c>
      <c r="I46">
        <f t="shared" si="1"/>
        <v>47828.883109685776</v>
      </c>
      <c r="J46">
        <f t="shared" si="2"/>
        <v>55296.925036131004</v>
      </c>
      <c r="K46">
        <f t="shared" si="3"/>
        <v>24425.680725898703</v>
      </c>
      <c r="L46">
        <f t="shared" si="4"/>
        <v>16873.251400089845</v>
      </c>
    </row>
    <row r="47" spans="1:12" x14ac:dyDescent="0.2">
      <c r="A47" t="s">
        <v>4</v>
      </c>
      <c r="B47" s="13">
        <v>100</v>
      </c>
      <c r="C47" s="1">
        <v>51767.752832300001</v>
      </c>
      <c r="D47" s="1">
        <v>1008.19376435907</v>
      </c>
      <c r="I47">
        <f t="shared" si="1"/>
        <v>51767.752832300001</v>
      </c>
      <c r="J47">
        <f t="shared" si="2"/>
        <v>1008.19376435907</v>
      </c>
      <c r="K47">
        <f t="shared" si="3"/>
        <v>0</v>
      </c>
      <c r="L47">
        <f t="shared" si="4"/>
        <v>0</v>
      </c>
    </row>
    <row r="49" spans="1:13" x14ac:dyDescent="0.2">
      <c r="B49" t="s">
        <v>75</v>
      </c>
      <c r="C49" s="1">
        <f>SUM(C27:C47)</f>
        <v>606267.66604029259</v>
      </c>
      <c r="D49" s="1">
        <f t="shared" ref="D49:F49" si="5">SUM(D27:D47)</f>
        <v>669181.91569512861</v>
      </c>
      <c r="E49" s="1">
        <f t="shared" si="5"/>
        <v>562361.54810554988</v>
      </c>
      <c r="F49" s="1">
        <f t="shared" si="5"/>
        <v>559797.31227770122</v>
      </c>
      <c r="I49" s="2">
        <f>SUM(I27:I47)/10000</f>
        <v>34.59498993405186</v>
      </c>
      <c r="J49" s="2">
        <f t="shared" ref="J49:L49" si="6">SUM(J27:J47)/10000</f>
        <v>29.593519467334101</v>
      </c>
      <c r="K49" s="2">
        <f t="shared" si="6"/>
        <v>23.950867480654647</v>
      </c>
      <c r="L49" s="2">
        <f t="shared" si="6"/>
        <v>28.838729025414946</v>
      </c>
      <c r="M49" t="s">
        <v>73</v>
      </c>
    </row>
    <row r="51" spans="1:13" ht="18" x14ac:dyDescent="0.25">
      <c r="A51" s="21" t="s">
        <v>74</v>
      </c>
      <c r="C51" s="14">
        <v>2015</v>
      </c>
      <c r="D51" s="14">
        <v>2016</v>
      </c>
      <c r="E51" s="3">
        <v>2017</v>
      </c>
      <c r="F51" s="3">
        <v>2018</v>
      </c>
      <c r="I51" s="14">
        <v>2015</v>
      </c>
      <c r="J51" s="14">
        <v>2016</v>
      </c>
      <c r="K51" s="3">
        <v>2017</v>
      </c>
      <c r="L51" s="3">
        <v>2018</v>
      </c>
    </row>
    <row r="52" spans="1:13" x14ac:dyDescent="0.2">
      <c r="B52" s="1">
        <f>B27</f>
        <v>0</v>
      </c>
      <c r="C52" s="1">
        <f t="shared" ref="C52:F52" si="7">C27</f>
        <v>473.06238141570003</v>
      </c>
      <c r="D52" s="1">
        <f t="shared" si="7"/>
        <v>35.982755657200002</v>
      </c>
      <c r="E52" s="1">
        <f t="shared" si="7"/>
        <v>28.584411690700001</v>
      </c>
      <c r="F52" s="1">
        <f t="shared" si="7"/>
        <v>0</v>
      </c>
      <c r="I52" s="2">
        <f>$B52/100*C52</f>
        <v>0</v>
      </c>
      <c r="J52" s="2">
        <f t="shared" ref="J52:L52" si="8">$B52/100*D52</f>
        <v>0</v>
      </c>
      <c r="K52" s="2">
        <f t="shared" si="8"/>
        <v>0</v>
      </c>
      <c r="L52" s="2">
        <f t="shared" si="8"/>
        <v>0</v>
      </c>
    </row>
    <row r="53" spans="1:13" x14ac:dyDescent="0.2">
      <c r="B53" s="1">
        <f t="shared" ref="B53:F60" si="9">B28</f>
        <v>4</v>
      </c>
      <c r="C53" s="1">
        <f t="shared" si="9"/>
        <v>48212.134161524125</v>
      </c>
      <c r="D53" s="1">
        <f t="shared" si="9"/>
        <v>54508.930909024304</v>
      </c>
      <c r="E53" s="1">
        <f t="shared" si="9"/>
        <v>60616.006049554511</v>
      </c>
      <c r="F53" s="1">
        <f t="shared" si="9"/>
        <v>55869.990548629488</v>
      </c>
      <c r="I53" s="2">
        <f t="shared" ref="I53:I69" si="10">$B53/100*C53</f>
        <v>1928.485366460965</v>
      </c>
      <c r="J53" s="2">
        <f t="shared" ref="J53:J69" si="11">$B53/100*D53</f>
        <v>2180.3572363609724</v>
      </c>
      <c r="K53" s="2">
        <f t="shared" ref="K53:K69" si="12">$B53/100*E53</f>
        <v>2424.6402419821807</v>
      </c>
      <c r="L53" s="2">
        <f t="shared" ref="L53:L69" si="13">$B53/100*F53</f>
        <v>2234.7996219451798</v>
      </c>
    </row>
    <row r="54" spans="1:13" x14ac:dyDescent="0.2">
      <c r="B54" s="1">
        <f t="shared" si="9"/>
        <v>8</v>
      </c>
      <c r="C54" s="1">
        <f t="shared" si="9"/>
        <v>14658.849941658798</v>
      </c>
      <c r="D54" s="1">
        <f t="shared" si="9"/>
        <v>14590.092965387099</v>
      </c>
      <c r="E54" s="1">
        <f t="shared" si="9"/>
        <v>35500.474852791202</v>
      </c>
      <c r="F54" s="1">
        <f t="shared" si="9"/>
        <v>38223.274106724595</v>
      </c>
      <c r="I54" s="2">
        <f t="shared" si="10"/>
        <v>1172.7079953327038</v>
      </c>
      <c r="J54" s="2">
        <f t="shared" si="11"/>
        <v>1167.207437230968</v>
      </c>
      <c r="K54" s="2">
        <f t="shared" si="12"/>
        <v>2840.037988223296</v>
      </c>
      <c r="L54" s="2">
        <f t="shared" si="13"/>
        <v>3057.8619285379677</v>
      </c>
    </row>
    <row r="55" spans="1:13" x14ac:dyDescent="0.2">
      <c r="B55" s="1">
        <f t="shared" si="9"/>
        <v>10</v>
      </c>
      <c r="C55" s="1">
        <f t="shared" si="9"/>
        <v>0</v>
      </c>
      <c r="D55" s="1">
        <f t="shared" si="9"/>
        <v>124677.93791586402</v>
      </c>
      <c r="E55" s="1">
        <f t="shared" si="9"/>
        <v>13914.620034469999</v>
      </c>
      <c r="F55" s="1">
        <f t="shared" si="9"/>
        <v>0</v>
      </c>
      <c r="I55" s="2">
        <f t="shared" si="10"/>
        <v>0</v>
      </c>
      <c r="J55" s="2">
        <f t="shared" si="11"/>
        <v>12467.793791586402</v>
      </c>
      <c r="K55" s="2">
        <f t="shared" si="12"/>
        <v>1391.4620034469999</v>
      </c>
      <c r="L55" s="2">
        <f t="shared" si="13"/>
        <v>0</v>
      </c>
    </row>
    <row r="56" spans="1:13" x14ac:dyDescent="0.2">
      <c r="B56" s="1">
        <f t="shared" si="9"/>
        <v>20</v>
      </c>
      <c r="C56" s="1">
        <f t="shared" si="9"/>
        <v>123.32717494800001</v>
      </c>
      <c r="D56" s="1">
        <f t="shared" si="9"/>
        <v>177.42604894499999</v>
      </c>
      <c r="E56" s="1">
        <f t="shared" si="9"/>
        <v>0</v>
      </c>
      <c r="F56" s="1">
        <f t="shared" si="9"/>
        <v>0</v>
      </c>
      <c r="I56" s="2">
        <f t="shared" si="10"/>
        <v>24.665434989600001</v>
      </c>
      <c r="J56" s="2">
        <f t="shared" si="11"/>
        <v>35.485209789000002</v>
      </c>
      <c r="K56" s="2">
        <f t="shared" si="12"/>
        <v>0</v>
      </c>
      <c r="L56" s="2">
        <f t="shared" si="13"/>
        <v>0</v>
      </c>
    </row>
    <row r="57" spans="1:13" x14ac:dyDescent="0.2">
      <c r="B57" s="1">
        <f t="shared" si="9"/>
        <v>25</v>
      </c>
      <c r="C57" s="1">
        <f t="shared" si="9"/>
        <v>89250.583993770721</v>
      </c>
      <c r="D57" s="1">
        <f t="shared" si="9"/>
        <v>103409.36767537282</v>
      </c>
      <c r="E57" s="1">
        <f t="shared" si="9"/>
        <v>129773.43621556438</v>
      </c>
      <c r="F57" s="1">
        <f t="shared" si="9"/>
        <v>91184.091865281123</v>
      </c>
      <c r="I57" s="2">
        <f t="shared" si="10"/>
        <v>22312.64599844268</v>
      </c>
      <c r="J57" s="2">
        <f t="shared" si="11"/>
        <v>25852.341918843205</v>
      </c>
      <c r="K57" s="2">
        <f t="shared" si="12"/>
        <v>32443.359053891094</v>
      </c>
      <c r="L57" s="2">
        <f t="shared" si="13"/>
        <v>22796.022966320281</v>
      </c>
    </row>
    <row r="58" spans="1:13" x14ac:dyDescent="0.2">
      <c r="B58" s="1">
        <f t="shared" si="9"/>
        <v>30</v>
      </c>
      <c r="C58" s="1">
        <f t="shared" si="9"/>
        <v>5810.7476500866005</v>
      </c>
      <c r="D58" s="1">
        <f t="shared" si="9"/>
        <v>28151.354579283794</v>
      </c>
      <c r="E58" s="1">
        <f t="shared" si="9"/>
        <v>39550.430033580698</v>
      </c>
      <c r="F58" s="1">
        <f t="shared" si="9"/>
        <v>23958.325004666844</v>
      </c>
      <c r="I58" s="2">
        <f t="shared" si="10"/>
        <v>1743.2242950259802</v>
      </c>
      <c r="J58" s="2">
        <f t="shared" si="11"/>
        <v>8445.4063737851375</v>
      </c>
      <c r="K58" s="2">
        <f t="shared" si="12"/>
        <v>11865.12901007421</v>
      </c>
      <c r="L58" s="2">
        <f t="shared" si="13"/>
        <v>7187.4975014000529</v>
      </c>
    </row>
    <row r="59" spans="1:13" x14ac:dyDescent="0.2">
      <c r="B59" s="1">
        <f t="shared" si="9"/>
        <v>40</v>
      </c>
      <c r="C59" s="1">
        <f t="shared" si="9"/>
        <v>8138.7202863961993</v>
      </c>
      <c r="D59" s="1">
        <f t="shared" si="9"/>
        <v>96223.656615233776</v>
      </c>
      <c r="E59" s="1">
        <f t="shared" si="9"/>
        <v>119534.17086657611</v>
      </c>
      <c r="F59" s="1">
        <f t="shared" si="9"/>
        <v>97575.480503525585</v>
      </c>
      <c r="I59" s="2">
        <f t="shared" si="10"/>
        <v>3255.48811455848</v>
      </c>
      <c r="J59" s="2">
        <f t="shared" si="11"/>
        <v>38489.462646093511</v>
      </c>
      <c r="K59" s="2">
        <f t="shared" si="12"/>
        <v>47813.668346630446</v>
      </c>
      <c r="L59" s="2">
        <f t="shared" si="13"/>
        <v>39030.192201410238</v>
      </c>
    </row>
    <row r="60" spans="1:13" x14ac:dyDescent="0.2">
      <c r="B60" s="1">
        <f t="shared" si="9"/>
        <v>45</v>
      </c>
      <c r="C60" s="1">
        <f t="shared" si="9"/>
        <v>26731.413097102504</v>
      </c>
      <c r="D60" s="1">
        <f t="shared" si="9"/>
        <v>1750.9602294588999</v>
      </c>
      <c r="E60" s="1">
        <f t="shared" si="9"/>
        <v>529.17005065209992</v>
      </c>
      <c r="F60" s="1">
        <f t="shared" si="9"/>
        <v>1431.657088077</v>
      </c>
      <c r="I60" s="2">
        <f t="shared" si="10"/>
        <v>12029.135893696128</v>
      </c>
      <c r="J60" s="2">
        <f t="shared" si="11"/>
        <v>787.932103256505</v>
      </c>
      <c r="K60" s="2">
        <f t="shared" si="12"/>
        <v>238.12652279344496</v>
      </c>
      <c r="L60" s="2">
        <f t="shared" si="13"/>
        <v>644.24568963465003</v>
      </c>
    </row>
    <row r="61" spans="1:13" x14ac:dyDescent="0.2">
      <c r="B61" s="1">
        <v>50</v>
      </c>
      <c r="C61" s="1">
        <f t="shared" ref="C61:F61" si="14">C36+C37</f>
        <v>167094.76043107189</v>
      </c>
      <c r="D61" s="1">
        <f t="shared" si="14"/>
        <v>7840.097563616041</v>
      </c>
      <c r="E61" s="1">
        <f t="shared" si="14"/>
        <v>8500.1640443015021</v>
      </c>
      <c r="F61" s="1">
        <f t="shared" si="14"/>
        <v>2876.9475940681</v>
      </c>
      <c r="I61" s="2">
        <f t="shared" si="10"/>
        <v>83547.380215535944</v>
      </c>
      <c r="J61" s="2">
        <f t="shared" si="11"/>
        <v>3920.0487818080205</v>
      </c>
      <c r="K61" s="2">
        <f t="shared" si="12"/>
        <v>4250.0820221507511</v>
      </c>
      <c r="L61" s="2">
        <f t="shared" si="13"/>
        <v>1438.47379703405</v>
      </c>
    </row>
    <row r="62" spans="1:13" x14ac:dyDescent="0.2">
      <c r="B62" s="1">
        <f>B38</f>
        <v>55</v>
      </c>
      <c r="C62" s="1">
        <f t="shared" ref="C62:F62" si="15">C38</f>
        <v>0</v>
      </c>
      <c r="D62" s="1">
        <f t="shared" si="15"/>
        <v>1198.338940266</v>
      </c>
      <c r="E62" s="1">
        <f t="shared" si="15"/>
        <v>0</v>
      </c>
      <c r="F62" s="1">
        <f t="shared" si="15"/>
        <v>0</v>
      </c>
      <c r="I62" s="2">
        <f t="shared" si="10"/>
        <v>0</v>
      </c>
      <c r="J62" s="2">
        <f t="shared" si="11"/>
        <v>659.08641714630005</v>
      </c>
      <c r="K62" s="2">
        <f t="shared" si="12"/>
        <v>0</v>
      </c>
      <c r="L62" s="2">
        <f t="shared" si="13"/>
        <v>0</v>
      </c>
    </row>
    <row r="63" spans="1:13" x14ac:dyDescent="0.2">
      <c r="B63" s="1">
        <f t="shared" ref="B63:F69" si="16">B39</f>
        <v>75</v>
      </c>
      <c r="C63" s="1">
        <f t="shared" si="16"/>
        <v>63602.19903725163</v>
      </c>
      <c r="D63" s="1">
        <f t="shared" si="16"/>
        <v>94197.539148606709</v>
      </c>
      <c r="E63" s="1">
        <f t="shared" si="16"/>
        <v>59036.22410655101</v>
      </c>
      <c r="F63" s="1">
        <f t="shared" si="16"/>
        <v>106253.61304407712</v>
      </c>
      <c r="I63" s="2">
        <f t="shared" si="10"/>
        <v>47701.649277938719</v>
      </c>
      <c r="J63" s="2">
        <f t="shared" si="11"/>
        <v>70648.154361455032</v>
      </c>
      <c r="K63" s="2">
        <f t="shared" si="12"/>
        <v>44277.168079913259</v>
      </c>
      <c r="L63" s="2">
        <f t="shared" si="13"/>
        <v>79690.209783057842</v>
      </c>
    </row>
    <row r="64" spans="1:13" x14ac:dyDescent="0.2">
      <c r="B64" s="1">
        <f t="shared" si="16"/>
        <v>80</v>
      </c>
      <c r="C64" s="1">
        <f t="shared" si="16"/>
        <v>535.04817427620003</v>
      </c>
      <c r="D64" s="1">
        <f t="shared" si="16"/>
        <v>728.72491180099996</v>
      </c>
      <c r="E64" s="1">
        <f t="shared" si="16"/>
        <v>0</v>
      </c>
      <c r="F64" s="1">
        <f t="shared" si="16"/>
        <v>137.62883285230001</v>
      </c>
      <c r="I64" s="2">
        <f t="shared" si="10"/>
        <v>428.03853942096003</v>
      </c>
      <c r="J64" s="2">
        <f t="shared" si="11"/>
        <v>582.97992944079999</v>
      </c>
      <c r="K64" s="2">
        <f t="shared" si="12"/>
        <v>0</v>
      </c>
      <c r="L64" s="2">
        <f t="shared" si="13"/>
        <v>110.10306628184001</v>
      </c>
    </row>
    <row r="65" spans="1:12" x14ac:dyDescent="0.2">
      <c r="B65" s="1">
        <f t="shared" si="16"/>
        <v>85</v>
      </c>
      <c r="C65" s="1">
        <f t="shared" si="16"/>
        <v>50007.312347218402</v>
      </c>
      <c r="D65" s="1">
        <f t="shared" si="16"/>
        <v>67640.062468463904</v>
      </c>
      <c r="E65" s="1">
        <f t="shared" si="16"/>
        <v>7066.0127732809997</v>
      </c>
      <c r="F65" s="1">
        <f t="shared" si="16"/>
        <v>39692.807035983999</v>
      </c>
      <c r="I65" s="2">
        <f t="shared" si="10"/>
        <v>42506.215495135642</v>
      </c>
      <c r="J65" s="2">
        <f t="shared" si="11"/>
        <v>57494.053098194316</v>
      </c>
      <c r="K65" s="2">
        <f t="shared" si="12"/>
        <v>6006.1108572888497</v>
      </c>
      <c r="L65" s="2">
        <f t="shared" si="13"/>
        <v>33738.885980586398</v>
      </c>
    </row>
    <row r="66" spans="1:12" x14ac:dyDescent="0.2">
      <c r="B66" s="1">
        <f t="shared" si="16"/>
        <v>92</v>
      </c>
      <c r="C66" s="1">
        <f t="shared" si="16"/>
        <v>27186.4937360359</v>
      </c>
      <c r="D66" s="1">
        <f t="shared" si="16"/>
        <v>2590.2348387763</v>
      </c>
      <c r="E66" s="1">
        <f t="shared" si="16"/>
        <v>2295.3041311989</v>
      </c>
      <c r="F66" s="1">
        <f t="shared" si="16"/>
        <v>2219.7340880320999</v>
      </c>
      <c r="I66" s="2">
        <f t="shared" si="10"/>
        <v>25011.574237153029</v>
      </c>
      <c r="J66" s="2">
        <f t="shared" si="11"/>
        <v>2383.0160516741962</v>
      </c>
      <c r="K66" s="2">
        <f t="shared" si="12"/>
        <v>2111.6798007029879</v>
      </c>
      <c r="L66" s="2">
        <f t="shared" si="13"/>
        <v>2042.155360989532</v>
      </c>
    </row>
    <row r="67" spans="1:12" x14ac:dyDescent="0.2">
      <c r="B67" s="1">
        <f t="shared" si="16"/>
        <v>95</v>
      </c>
      <c r="C67" s="1">
        <f t="shared" si="16"/>
        <v>3086.5030141631596</v>
      </c>
      <c r="D67" s="1">
        <f t="shared" si="16"/>
        <v>12786.776253901433</v>
      </c>
      <c r="E67" s="1">
        <f t="shared" si="16"/>
        <v>34004.921648424774</v>
      </c>
      <c r="F67" s="1">
        <f t="shared" si="16"/>
        <v>78286.711296935042</v>
      </c>
      <c r="I67" s="2">
        <f t="shared" si="10"/>
        <v>2932.1778634550014</v>
      </c>
      <c r="J67" s="2">
        <f t="shared" si="11"/>
        <v>12147.437441206361</v>
      </c>
      <c r="K67" s="2">
        <f t="shared" si="12"/>
        <v>32304.675566003534</v>
      </c>
      <c r="L67" s="2">
        <f t="shared" si="13"/>
        <v>74372.375732088287</v>
      </c>
    </row>
    <row r="68" spans="1:12" x14ac:dyDescent="0.2">
      <c r="B68" s="1">
        <f t="shared" si="16"/>
        <v>98</v>
      </c>
      <c r="C68" s="1">
        <f t="shared" si="16"/>
        <v>0</v>
      </c>
      <c r="D68" s="1">
        <f t="shared" si="16"/>
        <v>0</v>
      </c>
      <c r="E68" s="1">
        <f t="shared" si="16"/>
        <v>23474.678673373404</v>
      </c>
      <c r="F68" s="1">
        <f t="shared" si="16"/>
        <v>2129.2321992510001</v>
      </c>
      <c r="I68" s="2">
        <f t="shared" si="10"/>
        <v>0</v>
      </c>
      <c r="J68" s="2">
        <f t="shared" si="11"/>
        <v>0</v>
      </c>
      <c r="K68" s="2">
        <f t="shared" si="12"/>
        <v>23005.185099905935</v>
      </c>
      <c r="L68" s="2">
        <f t="shared" si="13"/>
        <v>2086.6475552659799</v>
      </c>
    </row>
    <row r="69" spans="1:12" x14ac:dyDescent="0.2">
      <c r="B69" s="1">
        <f t="shared" si="16"/>
        <v>100</v>
      </c>
      <c r="C69" s="1">
        <f>C45+C46+C47</f>
        <v>101356.51061337278</v>
      </c>
      <c r="D69" s="1">
        <f t="shared" ref="D69:F69" si="17">D45+D46+D47</f>
        <v>58674.431875470276</v>
      </c>
      <c r="E69" s="1">
        <f t="shared" si="17"/>
        <v>28537.350213539503</v>
      </c>
      <c r="F69" s="1">
        <f t="shared" si="17"/>
        <v>19957.819069597135</v>
      </c>
      <c r="I69" s="2">
        <f t="shared" si="10"/>
        <v>101356.51061337278</v>
      </c>
      <c r="J69" s="2">
        <f t="shared" si="11"/>
        <v>58674.431875470276</v>
      </c>
      <c r="K69" s="2">
        <f t="shared" si="12"/>
        <v>28537.350213539503</v>
      </c>
      <c r="L69" s="2">
        <f t="shared" si="13"/>
        <v>19957.819069597135</v>
      </c>
    </row>
    <row r="70" spans="1:12" x14ac:dyDescent="0.2">
      <c r="I70" s="2"/>
      <c r="J70" s="2"/>
      <c r="K70" s="2"/>
      <c r="L70" s="2"/>
    </row>
    <row r="71" spans="1:12" x14ac:dyDescent="0.2">
      <c r="B71" t="s">
        <v>75</v>
      </c>
      <c r="C71" s="1">
        <f>SUM(C52:C69)</f>
        <v>606267.66604029259</v>
      </c>
      <c r="D71" s="1">
        <f t="shared" ref="D71:F71" si="18">SUM(D52:D69)</f>
        <v>669181.91569512861</v>
      </c>
      <c r="E71" s="1">
        <f t="shared" si="18"/>
        <v>562361.54810554988</v>
      </c>
      <c r="F71" s="1">
        <f t="shared" si="18"/>
        <v>559797.31227770133</v>
      </c>
      <c r="I71" s="2">
        <f>SUM(I52:I69)/10000</f>
        <v>34.59498993405186</v>
      </c>
      <c r="J71" s="2">
        <f t="shared" ref="J71:L71" si="19">SUM(J52:J69)/10000</f>
        <v>29.593519467334101</v>
      </c>
      <c r="K71" s="2">
        <f t="shared" si="19"/>
        <v>23.950867480654647</v>
      </c>
      <c r="L71" s="2">
        <f t="shared" si="19"/>
        <v>28.838729025414946</v>
      </c>
    </row>
    <row r="74" spans="1:12" x14ac:dyDescent="0.2">
      <c r="C74" t="s">
        <v>36</v>
      </c>
      <c r="D74" t="s">
        <v>36</v>
      </c>
      <c r="E74" t="s">
        <v>36</v>
      </c>
      <c r="F74" t="s">
        <v>36</v>
      </c>
      <c r="I74" t="s">
        <v>36</v>
      </c>
      <c r="J74" t="s">
        <v>36</v>
      </c>
      <c r="K74" t="s">
        <v>36</v>
      </c>
      <c r="L74" t="s">
        <v>36</v>
      </c>
    </row>
    <row r="75" spans="1:12" ht="18" x14ac:dyDescent="0.25">
      <c r="A75" s="21" t="s">
        <v>86</v>
      </c>
      <c r="B75" s="16"/>
      <c r="C75" s="14">
        <v>2015</v>
      </c>
      <c r="D75" s="14">
        <v>2016</v>
      </c>
      <c r="E75" s="3">
        <v>2017</v>
      </c>
      <c r="F75" s="3">
        <v>2018</v>
      </c>
      <c r="I75" s="14">
        <v>2015</v>
      </c>
      <c r="J75" s="14">
        <v>2016</v>
      </c>
      <c r="K75" s="3">
        <v>2017</v>
      </c>
      <c r="L75" s="3">
        <v>2018</v>
      </c>
    </row>
    <row r="76" spans="1:12" x14ac:dyDescent="0.2">
      <c r="B76" s="15" t="s">
        <v>76</v>
      </c>
      <c r="C76" s="2">
        <f>SUM(C52:C55)/10000</f>
        <v>6.3344046484598628</v>
      </c>
      <c r="D76" s="2">
        <f t="shared" ref="D76:F76" si="20">SUM(D52:D55)/10000</f>
        <v>19.381294454593263</v>
      </c>
      <c r="E76" s="2">
        <f t="shared" si="20"/>
        <v>11.005968534850641</v>
      </c>
      <c r="F76" s="2">
        <f t="shared" si="20"/>
        <v>9.4093264655354076</v>
      </c>
      <c r="I76" s="2">
        <f>SUM(I52:I55)/10000</f>
        <v>0.31011933617936688</v>
      </c>
      <c r="J76" s="2">
        <f t="shared" ref="J76:L76" si="21">SUM(J52:J55)/10000</f>
        <v>1.5815358465178342</v>
      </c>
      <c r="K76" s="2">
        <f t="shared" si="21"/>
        <v>0.66561402336524766</v>
      </c>
      <c r="L76" s="2">
        <f t="shared" si="21"/>
        <v>0.52926615504831476</v>
      </c>
    </row>
    <row r="77" spans="1:12" x14ac:dyDescent="0.2">
      <c r="B77" s="16" t="s">
        <v>77</v>
      </c>
      <c r="C77" s="2">
        <f>SUM(C56:C57)/10000</f>
        <v>8.937391116871872</v>
      </c>
      <c r="D77" s="2">
        <f>SUM(D56:D57)/10000</f>
        <v>10.358679372431782</v>
      </c>
      <c r="E77" s="2">
        <f>SUM(E56:E57)/10000</f>
        <v>12.977343621556438</v>
      </c>
      <c r="F77" s="2">
        <f>SUM(F56:F57)/10000</f>
        <v>9.1184091865281118</v>
      </c>
      <c r="I77" s="2">
        <f>SUM(I56:I57)/10000</f>
        <v>2.2337311433432281</v>
      </c>
      <c r="J77" s="2">
        <f>SUM(J56:J57)/10000</f>
        <v>2.5887827128632206</v>
      </c>
      <c r="K77" s="2">
        <f>SUM(K56:K57)/10000</f>
        <v>3.2443359053891094</v>
      </c>
      <c r="L77" s="2">
        <f>SUM(L56:L57)/10000</f>
        <v>2.279602296632028</v>
      </c>
    </row>
    <row r="78" spans="1:12" x14ac:dyDescent="0.2">
      <c r="B78" s="16" t="s">
        <v>78</v>
      </c>
      <c r="C78" s="2">
        <f>SUM(C58:C61)/10000</f>
        <v>20.777564146465721</v>
      </c>
      <c r="D78" s="2">
        <f>SUM(D58:D61)/10000</f>
        <v>13.39660689875925</v>
      </c>
      <c r="E78" s="2">
        <f>SUM(E58:E61)/10000</f>
        <v>16.811393499511038</v>
      </c>
      <c r="F78" s="2">
        <f>SUM(F58:F61)/10000</f>
        <v>12.584241019033753</v>
      </c>
      <c r="I78" s="2">
        <f>SUM(I58:I61)/10000</f>
        <v>10.057522851881652</v>
      </c>
      <c r="J78" s="2">
        <f>SUM(J58:J61)/10000</f>
        <v>5.164284990494318</v>
      </c>
      <c r="K78" s="2">
        <f>SUM(K58:K61)/10000</f>
        <v>6.4167005901648855</v>
      </c>
      <c r="L78" s="2">
        <f>SUM(L58:L61)/10000</f>
        <v>4.8300409189478986</v>
      </c>
    </row>
    <row r="79" spans="1:12" x14ac:dyDescent="0.2">
      <c r="B79" s="16" t="s">
        <v>79</v>
      </c>
      <c r="C79" s="2">
        <f>SUM(C62:C63)/10000</f>
        <v>6.360219903725163</v>
      </c>
      <c r="D79" s="2">
        <f>SUM(D62:D63)/10000</f>
        <v>9.539587808887271</v>
      </c>
      <c r="E79" s="2">
        <f>SUM(E62:E63)/10000</f>
        <v>5.9036224106551014</v>
      </c>
      <c r="F79" s="2">
        <f>SUM(F62:F63)/10000</f>
        <v>10.625361304407713</v>
      </c>
      <c r="I79" s="2">
        <f>SUM(I62:I63)/10000</f>
        <v>4.7701649277938722</v>
      </c>
      <c r="J79" s="2">
        <f>SUM(J62:J63)/10000</f>
        <v>7.1307240778601333</v>
      </c>
      <c r="K79" s="2">
        <f>SUM(K62:K63)/10000</f>
        <v>4.4277168079913256</v>
      </c>
      <c r="L79" s="2">
        <f>SUM(L62:L63)/10000</f>
        <v>7.9690209783057844</v>
      </c>
    </row>
    <row r="80" spans="1:12" x14ac:dyDescent="0.2">
      <c r="B80" s="16" t="s">
        <v>80</v>
      </c>
      <c r="C80" s="2">
        <f>SUM(C64:C65)/10000</f>
        <v>5.0542360521494603</v>
      </c>
      <c r="D80" s="2">
        <f>SUM(D64:D65)/10000</f>
        <v>6.8368787380264902</v>
      </c>
      <c r="E80" s="2">
        <f>SUM(E64:E65)/10000</f>
        <v>0.70660127732809996</v>
      </c>
      <c r="F80" s="2">
        <f>SUM(F64:F65)/10000</f>
        <v>3.98304358688363</v>
      </c>
      <c r="I80" s="2">
        <f>SUM(I64:I65)/10000</f>
        <v>4.29342540345566</v>
      </c>
      <c r="J80" s="2">
        <f>SUM(J64:J65)/10000</f>
        <v>5.8077033027635112</v>
      </c>
      <c r="K80" s="2">
        <f>SUM(K64:K65)/10000</f>
        <v>0.600611085728885</v>
      </c>
      <c r="L80" s="2">
        <f>SUM(L64:L65)/10000</f>
        <v>3.3848989046868234</v>
      </c>
    </row>
    <row r="81" spans="2:12" x14ac:dyDescent="0.2">
      <c r="B81" s="16" t="s">
        <v>81</v>
      </c>
      <c r="C81" s="2">
        <f>SUM(C66:C69)/10000</f>
        <v>13.162950736357184</v>
      </c>
      <c r="D81" s="2">
        <f>SUM(D66:D69)/10000</f>
        <v>7.4051442968148011</v>
      </c>
      <c r="E81" s="2">
        <f>SUM(E66:E69)/10000</f>
        <v>8.8312254666536578</v>
      </c>
      <c r="F81" s="2">
        <f>SUM(F66:F69)/10000</f>
        <v>10.259349665381526</v>
      </c>
      <c r="I81" s="2">
        <f>SUM(I66:I69)/10000</f>
        <v>12.930026271398082</v>
      </c>
      <c r="J81" s="2">
        <f>SUM(J66:J69)/10000</f>
        <v>7.3204885368350832</v>
      </c>
      <c r="K81" s="2">
        <f>SUM(K66:K69)/10000</f>
        <v>8.5958890680151967</v>
      </c>
      <c r="L81" s="2">
        <f>SUM(L66:L69)/10000</f>
        <v>9.8458997717940946</v>
      </c>
    </row>
    <row r="82" spans="2:12" x14ac:dyDescent="0.2">
      <c r="C82" s="2"/>
      <c r="D82" s="2"/>
      <c r="E82" s="2"/>
      <c r="F82" s="2"/>
      <c r="I82" s="2"/>
      <c r="J82" s="2"/>
      <c r="K82" s="2"/>
      <c r="L82" s="2"/>
    </row>
    <row r="83" spans="2:12" x14ac:dyDescent="0.2">
      <c r="C83" s="2">
        <f>SUM(C76:C81)</f>
        <v>60.626766604029264</v>
      </c>
      <c r="D83" s="2">
        <f t="shared" ref="D83:F83" si="22">SUM(D76:D81)</f>
        <v>66.918191569512857</v>
      </c>
      <c r="E83" s="2">
        <f t="shared" si="22"/>
        <v>56.236154810554979</v>
      </c>
      <c r="F83" s="2">
        <f t="shared" si="22"/>
        <v>55.979731227770145</v>
      </c>
      <c r="I83" s="2">
        <f>SUM(I76:I81)</f>
        <v>34.59498993405186</v>
      </c>
      <c r="J83" s="2">
        <f t="shared" ref="J83:L83" si="23">SUM(J76:J81)</f>
        <v>29.593519467334097</v>
      </c>
      <c r="K83" s="2">
        <f t="shared" si="23"/>
        <v>23.950867480654651</v>
      </c>
      <c r="L83" s="2">
        <f t="shared" si="23"/>
        <v>28.838729025414946</v>
      </c>
    </row>
  </sheetData>
  <sortState ref="B23:I43">
    <sortCondition ref="B23:B43"/>
  </sortState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resultaten ND1</vt:lpstr>
      <vt:lpstr>resultaten generalisatie ND1</vt:lpstr>
      <vt:lpstr>resultaten eol act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2018-04-03T14:36:18Z</dcterms:created>
  <dcterms:modified xsi:type="dcterms:W3CDTF">2019-07-25T14:24:54Z</dcterms:modified>
</cp:coreProperties>
</file>