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0" windowWidth="27795" windowHeight="12105"/>
  </bookViews>
  <sheets>
    <sheet name="Info" sheetId="2" r:id="rId1"/>
    <sheet name="Raw biomass data" sheetId="1" r:id="rId2"/>
    <sheet name="Raw AFDW data" sheetId="3" r:id="rId3"/>
  </sheets>
  <calcPr calcId="145621"/>
</workbook>
</file>

<file path=xl/calcChain.xml><?xml version="1.0" encoding="utf-8"?>
<calcChain xmlns="http://schemas.openxmlformats.org/spreadsheetml/2006/main">
  <c r="M4" i="1" l="1"/>
  <c r="X6" i="1" l="1"/>
  <c r="X5" i="1"/>
  <c r="X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V8" i="3" l="1"/>
  <c r="V7" i="3"/>
  <c r="V6" i="3"/>
  <c r="U8" i="3"/>
  <c r="U7" i="3"/>
  <c r="U6" i="3"/>
  <c r="Q12" i="3" l="1"/>
  <c r="Q7" i="3"/>
  <c r="K10" i="3"/>
  <c r="U4" i="1" l="1"/>
  <c r="T4" i="1"/>
  <c r="O4" i="1"/>
  <c r="J4" i="1"/>
  <c r="Q8" i="3" l="1"/>
  <c r="Q9" i="3"/>
  <c r="Q10" i="3"/>
  <c r="Q11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W6" i="1" l="1"/>
  <c r="W5" i="1"/>
  <c r="W4" i="1"/>
  <c r="U6" i="1"/>
  <c r="U5" i="1"/>
  <c r="V6" i="1"/>
  <c r="V5" i="1"/>
  <c r="V4" i="1"/>
  <c r="T6" i="1"/>
  <c r="T5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K37" i="3" l="1"/>
  <c r="K38" i="3"/>
  <c r="K39" i="3"/>
  <c r="K40" i="3"/>
  <c r="K41" i="3"/>
  <c r="K42" i="3"/>
  <c r="K43" i="3"/>
  <c r="K44" i="3"/>
  <c r="K45" i="3"/>
  <c r="B44" i="3"/>
  <c r="B45" i="3"/>
  <c r="B37" i="3"/>
  <c r="B38" i="3"/>
  <c r="B39" i="3"/>
  <c r="B40" i="3" s="1"/>
  <c r="B41" i="3" s="1"/>
  <c r="B42" i="3" s="1"/>
  <c r="B43" i="3" s="1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B8" i="3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4" i="1"/>
  <c r="J9" i="1"/>
  <c r="J5" i="1"/>
  <c r="J6" i="1"/>
  <c r="J7" i="1"/>
  <c r="J8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4" i="1"/>
</calcChain>
</file>

<file path=xl/sharedStrings.xml><?xml version="1.0" encoding="utf-8"?>
<sst xmlns="http://schemas.openxmlformats.org/spreadsheetml/2006/main" count="185" uniqueCount="159">
  <si>
    <t>Code</t>
  </si>
  <si>
    <t>1h</t>
  </si>
  <si>
    <t>2h</t>
  </si>
  <si>
    <t>3h</t>
  </si>
  <si>
    <t>4h</t>
  </si>
  <si>
    <t>5h</t>
  </si>
  <si>
    <t>6h</t>
  </si>
  <si>
    <t>7h</t>
  </si>
  <si>
    <t>8h</t>
  </si>
  <si>
    <t>9h</t>
  </si>
  <si>
    <t>10h</t>
  </si>
  <si>
    <t>1s</t>
  </si>
  <si>
    <t>2s</t>
  </si>
  <si>
    <t>3s</t>
  </si>
  <si>
    <t>4s</t>
  </si>
  <si>
    <t>5s</t>
  </si>
  <si>
    <t>6s</t>
  </si>
  <si>
    <t>7s</t>
  </si>
  <si>
    <t>8s</t>
  </si>
  <si>
    <t>9s</t>
  </si>
  <si>
    <t>10s</t>
  </si>
  <si>
    <t>1b</t>
  </si>
  <si>
    <t>2b</t>
  </si>
  <si>
    <t>3b</t>
  </si>
  <si>
    <t>4b</t>
  </si>
  <si>
    <t>5b</t>
  </si>
  <si>
    <t>6b</t>
  </si>
  <si>
    <t>7b</t>
  </si>
  <si>
    <t>8b</t>
  </si>
  <si>
    <t>9b</t>
  </si>
  <si>
    <t>10b</t>
  </si>
  <si>
    <t>blank1</t>
  </si>
  <si>
    <t>blank2</t>
  </si>
  <si>
    <t>blank3</t>
  </si>
  <si>
    <t>cup (g)</t>
  </si>
  <si>
    <t>cup + animals (g)</t>
  </si>
  <si>
    <t>fresh</t>
  </si>
  <si>
    <t>dry</t>
  </si>
  <si>
    <t># animals</t>
  </si>
  <si>
    <t>Mesocosm experiment</t>
  </si>
  <si>
    <t>2a, monocultures of three macroinvertebrate species</t>
  </si>
  <si>
    <t>Biomass of macroinvertebrates at t=0</t>
  </si>
  <si>
    <t>Then put in liquid N (in eppendorf tube)</t>
  </si>
  <si>
    <t>AFDW: in oven for 5 hours at 550 degrees Celsius, first two hours at 200 degrees Celsius</t>
  </si>
  <si>
    <t>biomass (g)</t>
  </si>
  <si>
    <t>Average individual biomass</t>
  </si>
  <si>
    <t>gloeiverliesbepaling</t>
  </si>
  <si>
    <t>10-15 mg per sample</t>
  </si>
  <si>
    <t xml:space="preserve"> </t>
  </si>
  <si>
    <t>populier standaard 3x</t>
  </si>
  <si>
    <t xml:space="preserve">W  </t>
  </si>
  <si>
    <t>3 lege cups blanco</t>
  </si>
  <si>
    <t>date</t>
  </si>
  <si>
    <t>cup</t>
  </si>
  <si>
    <t>sample</t>
  </si>
  <si>
    <t>cup + sample</t>
  </si>
  <si>
    <t>gloeien</t>
  </si>
  <si>
    <t>COUNT</t>
  </si>
  <si>
    <t>SERIE</t>
  </si>
  <si>
    <t>PLATEAU</t>
  </si>
  <si>
    <t>CODE</t>
  </si>
  <si>
    <t>mg</t>
  </si>
  <si>
    <t>samplename</t>
  </si>
  <si>
    <t>REMARKS</t>
  </si>
  <si>
    <t>ash fraction</t>
  </si>
  <si>
    <t>waarvan eerste 2 uur op 200 graden</t>
  </si>
  <si>
    <t>A1</t>
  </si>
  <si>
    <t xml:space="preserve">uitzetten, en overnacht afkoelen </t>
  </si>
  <si>
    <t>A2</t>
  </si>
  <si>
    <t>hierna in excicator afkoelen tot kamerT</t>
  </si>
  <si>
    <t>A3</t>
  </si>
  <si>
    <t>hierna wegen in micro-balans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</si>
  <si>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</si>
  <si>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</si>
  <si>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</si>
  <si>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</si>
  <si>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</si>
  <si>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</si>
  <si>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</si>
  <si>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</si>
  <si>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</si>
  <si>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</si>
  <si>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</si>
  <si>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</si>
  <si>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</si>
  <si>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</si>
  <si>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</si>
  <si>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</si>
  <si>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</si>
  <si>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</si>
  <si>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</si>
  <si>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</si>
  <si>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</si>
  <si>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</si>
  <si>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</si>
  <si>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</si>
  <si>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</si>
  <si>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</si>
  <si>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</si>
  <si>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</si>
  <si>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</si>
  <si>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</si>
  <si>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</si>
  <si>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</si>
  <si>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</si>
  <si>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</si>
  <si>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</si>
  <si>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</si>
  <si>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stnd birch1</t>
  </si>
  <si>
    <t>stnd birch2</t>
  </si>
  <si>
    <t>stnd pop1</t>
  </si>
  <si>
    <t>stnd pop2</t>
  </si>
  <si>
    <t>1h t=0</t>
  </si>
  <si>
    <t>chitin crab1</t>
  </si>
  <si>
    <t>chitin crab2</t>
  </si>
  <si>
    <t>2h t=0</t>
  </si>
  <si>
    <t>3h t=0</t>
  </si>
  <si>
    <t>4h t=0</t>
  </si>
  <si>
    <t>5h t=0</t>
  </si>
  <si>
    <t>6h t=0</t>
  </si>
  <si>
    <t>7h t=0</t>
  </si>
  <si>
    <t>8h t=0</t>
  </si>
  <si>
    <t>9h t=0</t>
  </si>
  <si>
    <t>10h t=0</t>
  </si>
  <si>
    <t>1s t=0</t>
  </si>
  <si>
    <t>2s t=0</t>
  </si>
  <si>
    <t>3s t=0</t>
  </si>
  <si>
    <t>4s t=0</t>
  </si>
  <si>
    <t>5s t=0</t>
  </si>
  <si>
    <t>6s t=0</t>
  </si>
  <si>
    <t>7s t=0</t>
  </si>
  <si>
    <t>8s t=0</t>
  </si>
  <si>
    <t>9s t=0</t>
  </si>
  <si>
    <t>10s t=0</t>
  </si>
  <si>
    <t>1b t=0</t>
  </si>
  <si>
    <t>2b t=0</t>
  </si>
  <si>
    <t>3b t=0</t>
  </si>
  <si>
    <t>4b t=0</t>
  </si>
  <si>
    <t>5b t=0</t>
  </si>
  <si>
    <t>6b t=0</t>
  </si>
  <si>
    <t>7b t=0</t>
  </si>
  <si>
    <t>8b t=0</t>
  </si>
  <si>
    <t>9b t=0</t>
  </si>
  <si>
    <t>10b t=0</t>
  </si>
  <si>
    <t>biomass (mg)</t>
  </si>
  <si>
    <t>Haustorius</t>
  </si>
  <si>
    <t>Bathyporeia</t>
  </si>
  <si>
    <t>Scolelepis</t>
  </si>
  <si>
    <t>dry (mg)</t>
  </si>
  <si>
    <t>fresh (mg)</t>
  </si>
  <si>
    <t>std</t>
  </si>
  <si>
    <t>Fresh biomass: remove excess water on animals with a tissue</t>
  </si>
  <si>
    <t>Dry biomass: dry overnight in oven at 60 degrees Celsius</t>
  </si>
  <si>
    <t>5 uur 550 graden,</t>
  </si>
  <si>
    <t>W  (550)</t>
  </si>
  <si>
    <t>W (550)</t>
  </si>
  <si>
    <t>10 subsets of 10 individuals taken per species from the batch collected in the field: these animals were not used in the experiment</t>
  </si>
  <si>
    <t>Ratio fresh/dry biomass</t>
  </si>
  <si>
    <t>ratio fresh/dry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</si>
</sst>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14" fontId="0" fillId="0" borderId="0" xfId="0" applyNumberFormat="1" applyBorder="1"/>
    <xf numFmtId="2" fontId="0" fillId="0" borderId="0" xfId="0" applyNumberFormat="1"/>
    <xf numFmtId="0" fontId="0" fillId="0" borderId="0" xfId="0" applyFont="1" applyBorder="1"/>
    <xf numFmtId="0" fontId="0" fillId="0" borderId="0" xfId="0" applyFont="1"/>
    <xf numFmtId="0" fontId="2" fillId="0" borderId="0" xfId="0" applyFont="1" applyBorder="1"/>
    <xf numFmtId="164" fontId="3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Fresh weight</c:v>
          </c:tx>
          <c:invertIfNegative val="0"/>
          <c:errBars>
            <c:errBarType val="both"/>
            <c:errValType val="cust"/>
            <c:noEndCap val="0"/>
            <c:plus>
              <c:numRef>
                <c:f>'Raw biomass data'!$W$4:$W$6</c:f>
                <c:numCache>
                  <c:formatCode>General</c:formatCode>
                  <c:ptCount val="3"/>
                  <c:pt idx="0">
                    <c:v>3.1134871172665619</c:v>
                  </c:pt>
                  <c:pt idx="1">
                    <c:v>0.61582916101427709</c:v>
                  </c:pt>
                  <c:pt idx="2">
                    <c:v>6.1151436796057457</c:v>
                  </c:pt>
                </c:numCache>
              </c:numRef>
            </c:plus>
            <c:minus>
              <c:numRef>
                <c:f>'Raw biomass data'!$W$4:$W$6</c:f>
                <c:numCache>
                  <c:formatCode>General</c:formatCode>
                  <c:ptCount val="3"/>
                  <c:pt idx="0">
                    <c:v>3.1134871172665619</c:v>
                  </c:pt>
                  <c:pt idx="1">
                    <c:v>0.61582916101427709</c:v>
                  </c:pt>
                  <c:pt idx="2">
                    <c:v>6.1151436796057457</c:v>
                  </c:pt>
                </c:numCache>
              </c:numRef>
            </c:minus>
          </c:errBars>
          <c:cat>
            <c:strRef>
              <c:f>'Raw biomass data'!$S$4:$S$6</c:f>
              <c:strCache>
                <c:ptCount val="3"/>
                <c:pt idx="0">
                  <c:v>Haustorius</c:v>
                </c:pt>
                <c:pt idx="1">
                  <c:v>Bathyporeia</c:v>
                </c:pt>
                <c:pt idx="2">
                  <c:v>Scolelepis</c:v>
                </c:pt>
              </c:strCache>
            </c:strRef>
          </c:cat>
          <c:val>
            <c:numRef>
              <c:f>'Raw biomass data'!$V$4:$V$6</c:f>
              <c:numCache>
                <c:formatCode>0.00</c:formatCode>
                <c:ptCount val="3"/>
                <c:pt idx="0">
                  <c:v>22.02663636363636</c:v>
                </c:pt>
                <c:pt idx="1">
                  <c:v>5.6870000000000047</c:v>
                </c:pt>
                <c:pt idx="2">
                  <c:v>31.974</c:v>
                </c:pt>
              </c:numCache>
            </c:numRef>
          </c:val>
        </c:ser>
        <c:ser>
          <c:idx val="0"/>
          <c:order val="1"/>
          <c:tx>
            <c:v>Dry weight</c:v>
          </c:tx>
          <c:invertIfNegative val="0"/>
          <c:errBars>
            <c:errBarType val="both"/>
            <c:errValType val="cust"/>
            <c:noEndCap val="0"/>
            <c:plus>
              <c:numRef>
                <c:f>'Raw biomass data'!$U$4:$U$6</c:f>
                <c:numCache>
                  <c:formatCode>General</c:formatCode>
                  <c:ptCount val="3"/>
                  <c:pt idx="0">
                    <c:v>0.66478705414934347</c:v>
                  </c:pt>
                  <c:pt idx="1">
                    <c:v>0.17196898945255695</c:v>
                  </c:pt>
                  <c:pt idx="2">
                    <c:v>1.0368590389569181</c:v>
                  </c:pt>
                </c:numCache>
              </c:numRef>
            </c:plus>
            <c:minus>
              <c:numRef>
                <c:f>'Raw biomass data'!$U$4:$U$6</c:f>
                <c:numCache>
                  <c:formatCode>General</c:formatCode>
                  <c:ptCount val="3"/>
                  <c:pt idx="0">
                    <c:v>0.66478705414934347</c:v>
                  </c:pt>
                  <c:pt idx="1">
                    <c:v>0.17196898945255695</c:v>
                  </c:pt>
                  <c:pt idx="2">
                    <c:v>1.0368590389569181</c:v>
                  </c:pt>
                </c:numCache>
              </c:numRef>
            </c:minus>
          </c:errBars>
          <c:cat>
            <c:strRef>
              <c:f>'Raw biomass data'!$S$4:$S$6</c:f>
              <c:strCache>
                <c:ptCount val="3"/>
                <c:pt idx="0">
                  <c:v>Haustorius</c:v>
                </c:pt>
                <c:pt idx="1">
                  <c:v>Bathyporeia</c:v>
                </c:pt>
                <c:pt idx="2">
                  <c:v>Scolelepis</c:v>
                </c:pt>
              </c:strCache>
            </c:strRef>
          </c:cat>
          <c:val>
            <c:numRef>
              <c:f>'Raw biomass data'!$T$4:$T$6</c:f>
              <c:numCache>
                <c:formatCode>0.00</c:formatCode>
                <c:ptCount val="3"/>
                <c:pt idx="0">
                  <c:v>5.2813636363636345</c:v>
                </c:pt>
                <c:pt idx="1">
                  <c:v>1.5380000000000016</c:v>
                </c:pt>
                <c:pt idx="2">
                  <c:v>5.1709999999999994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174784"/>
        <c:axId val="111176320"/>
      </c:barChart>
      <c:catAx>
        <c:axId val="1111747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1176320"/>
        <c:crosses val="autoZero"/>
        <c:auto val="1"/>
        <c:lblAlgn val="ctr"/>
        <c:lblOffset val="100"/>
        <c:noMultiLvlLbl val="0"/>
      </c:catAx>
      <c:valAx>
        <c:axId val="111176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</a:t>
                </a:r>
                <a:r>
                  <a:rPr lang="en-US" baseline="0"/>
                  <a:t> biomass individual (mg)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11174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381000</xdr:colOff>
      <xdr:row>6</xdr:row>
      <xdr:rowOff>138112</xdr:rowOff>
    </xdr:from>
    <xdr:to>
      <xdr:col>25</xdr:col>
      <xdr:colOff>209550</xdr:colOff>
      <xdr:row>24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workbookViewId="0">
      <selection activeCell="B13" sqref="B13"/>
    </sheetView>
  </sheetViews>
  <sheetFormatPr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4" spans="1:1" x14ac:dyDescent="0.25">
      <c r="A4" t="s">
        <v>41</v>
      </c>
    </row>
    <row r="5" spans="1:1" x14ac:dyDescent="0.25">
      <c r="A5" t="s">
        <v>156</v>
      </c>
    </row>
    <row r="7" spans="1:1" x14ac:dyDescent="0.25">
      <c r="A7" t="s">
        <v>151</v>
      </c>
    </row>
    <row r="8" spans="1:1" x14ac:dyDescent="0.25">
      <c r="A8" t="s">
        <v>42</v>
      </c>
    </row>
    <row r="9" spans="1:1" x14ac:dyDescent="0.25">
      <c r="A9" t="s">
        <v>152</v>
      </c>
    </row>
    <row r="10" spans="1:1" x14ac:dyDescent="0.25">
      <c r="A10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"/>
  <sheetViews>
    <sheetView workbookViewId="0">
      <selection activeCell="D38" sqref="D38"/>
    </sheetView>
  </sheetViews>
  <sheetFormatPr defaultRowHeight="15" x14ac:dyDescent="0.25"/>
  <cols>
    <col min="4" max="5" width="15.85546875" bestFit="1" customWidth="1"/>
    <col min="7" max="8" width="11.140625" bestFit="1" customWidth="1"/>
    <col min="10" max="10" width="10.5703125" customWidth="1"/>
    <col min="11" max="11" width="11.140625" bestFit="1" customWidth="1"/>
    <col min="12" max="12" width="4.140625" customWidth="1"/>
    <col min="13" max="13" width="12.7109375" customWidth="1"/>
    <col min="14" max="14" width="10.5703125" customWidth="1"/>
    <col min="15" max="15" width="12.85546875" bestFit="1" customWidth="1"/>
    <col min="19" max="19" width="11.7109375" bestFit="1" customWidth="1"/>
    <col min="22" max="23" width="10.140625" bestFit="1" customWidth="1"/>
  </cols>
  <sheetData>
    <row r="1" spans="1:24" x14ac:dyDescent="0.25">
      <c r="J1" t="s">
        <v>45</v>
      </c>
      <c r="O1" t="s">
        <v>45</v>
      </c>
    </row>
    <row r="2" spans="1:24" x14ac:dyDescent="0.25">
      <c r="D2" t="s">
        <v>36</v>
      </c>
      <c r="E2" t="s">
        <v>37</v>
      </c>
      <c r="G2" t="s">
        <v>36</v>
      </c>
      <c r="H2" t="s">
        <v>37</v>
      </c>
      <c r="J2" t="s">
        <v>36</v>
      </c>
      <c r="K2" t="s">
        <v>37</v>
      </c>
      <c r="O2" t="s">
        <v>36</v>
      </c>
      <c r="P2" t="s">
        <v>37</v>
      </c>
    </row>
    <row r="3" spans="1:24" x14ac:dyDescent="0.25">
      <c r="A3" t="s">
        <v>0</v>
      </c>
      <c r="B3" t="s">
        <v>38</v>
      </c>
      <c r="C3" t="s">
        <v>34</v>
      </c>
      <c r="D3" t="s">
        <v>35</v>
      </c>
      <c r="E3" t="s">
        <v>35</v>
      </c>
      <c r="G3" t="s">
        <v>44</v>
      </c>
      <c r="H3" t="s">
        <v>44</v>
      </c>
      <c r="J3" t="s">
        <v>44</v>
      </c>
      <c r="K3" t="s">
        <v>44</v>
      </c>
      <c r="M3" t="s">
        <v>157</v>
      </c>
      <c r="O3" t="s">
        <v>144</v>
      </c>
      <c r="P3" t="s">
        <v>144</v>
      </c>
      <c r="T3" t="s">
        <v>148</v>
      </c>
      <c r="U3" t="s">
        <v>150</v>
      </c>
      <c r="V3" t="s">
        <v>149</v>
      </c>
      <c r="W3" t="s">
        <v>150</v>
      </c>
      <c r="X3" t="s">
        <v>158</v>
      </c>
    </row>
    <row r="4" spans="1:24" x14ac:dyDescent="0.25">
      <c r="A4" t="s">
        <v>1</v>
      </c>
      <c r="B4">
        <v>10</v>
      </c>
      <c r="C4">
        <v>1.0421</v>
      </c>
      <c r="D4">
        <v>1.272</v>
      </c>
      <c r="E4">
        <v>1.0968</v>
      </c>
      <c r="G4">
        <f>D4-C4</f>
        <v>0.22989999999999999</v>
      </c>
      <c r="H4">
        <f>E4-C4</f>
        <v>5.4699999999999971E-2</v>
      </c>
      <c r="J4">
        <f>G4/B4</f>
        <v>2.299E-2</v>
      </c>
      <c r="K4">
        <f>H4/B4</f>
        <v>5.4699999999999974E-3</v>
      </c>
      <c r="M4">
        <f>J4/K4</f>
        <v>4.2029250457038412</v>
      </c>
      <c r="O4" s="5">
        <f>J4*1000</f>
        <v>22.99</v>
      </c>
      <c r="P4" s="5">
        <f>K4*1000</f>
        <v>5.4699999999999971</v>
      </c>
      <c r="S4" t="s">
        <v>145</v>
      </c>
      <c r="T4" s="5">
        <f>AVERAGE(P4:P13)</f>
        <v>5.2813636363636345</v>
      </c>
      <c r="U4">
        <f>STDEV(P4:P13)</f>
        <v>0.66478705414934347</v>
      </c>
      <c r="V4" s="5">
        <f>AVERAGE(O4:O13)</f>
        <v>22.02663636363636</v>
      </c>
      <c r="W4">
        <f>STDEV(O4:O13)</f>
        <v>3.1134871172665619</v>
      </c>
      <c r="X4">
        <f>AVERAGE(M4:M13)</f>
        <v>4.1713156819295278</v>
      </c>
    </row>
    <row r="5" spans="1:24" x14ac:dyDescent="0.25">
      <c r="A5" t="s">
        <v>2</v>
      </c>
      <c r="B5">
        <v>10</v>
      </c>
      <c r="C5">
        <v>1.0478000000000001</v>
      </c>
      <c r="D5">
        <v>1.3097000000000001</v>
      </c>
      <c r="E5">
        <v>1.1111</v>
      </c>
      <c r="G5">
        <f t="shared" ref="G5:G33" si="0">D5-C5</f>
        <v>0.26190000000000002</v>
      </c>
      <c r="H5">
        <f t="shared" ref="H5:H33" si="1">E5-C5</f>
        <v>6.3299999999999912E-2</v>
      </c>
      <c r="J5">
        <f t="shared" ref="J5:J33" si="2">G5/B5</f>
        <v>2.6190000000000001E-2</v>
      </c>
      <c r="K5">
        <f t="shared" ref="K5:K33" si="3">H5/B5</f>
        <v>6.329999999999991E-3</v>
      </c>
      <c r="M5">
        <f t="shared" ref="M5:M33" si="4">J5/K5</f>
        <v>4.1374407582938453</v>
      </c>
      <c r="O5" s="5">
        <f t="shared" ref="O5:O33" si="5">J5*1000</f>
        <v>26.19</v>
      </c>
      <c r="P5" s="5">
        <f t="shared" ref="P5:P33" si="6">K5*1000</f>
        <v>6.3299999999999912</v>
      </c>
      <c r="S5" t="s">
        <v>146</v>
      </c>
      <c r="T5" s="5">
        <f>AVERAGE(P24:P33)</f>
        <v>1.5380000000000016</v>
      </c>
      <c r="U5">
        <f>STDEV(P24:P33)</f>
        <v>0.17196898945255695</v>
      </c>
      <c r="V5" s="5">
        <f>AVERAGE(O24:O33)</f>
        <v>5.6870000000000047</v>
      </c>
      <c r="W5">
        <f>STDEV(O24:O33)</f>
        <v>0.61582916101427709</v>
      </c>
      <c r="X5">
        <f>AVERAGE(M24:M33)</f>
        <v>3.6996253369217746</v>
      </c>
    </row>
    <row r="6" spans="1:24" x14ac:dyDescent="0.25">
      <c r="A6" t="s">
        <v>3</v>
      </c>
      <c r="B6">
        <v>10</v>
      </c>
      <c r="C6">
        <v>1.0449999999999999</v>
      </c>
      <c r="D6">
        <v>1.2323999999999999</v>
      </c>
      <c r="E6">
        <v>1.0985</v>
      </c>
      <c r="G6">
        <f t="shared" si="0"/>
        <v>0.18740000000000001</v>
      </c>
      <c r="H6">
        <f t="shared" si="1"/>
        <v>5.3500000000000103E-2</v>
      </c>
      <c r="J6">
        <f t="shared" si="2"/>
        <v>1.874E-2</v>
      </c>
      <c r="K6">
        <f t="shared" si="3"/>
        <v>5.3500000000000101E-3</v>
      </c>
      <c r="M6">
        <f t="shared" si="4"/>
        <v>3.5028037383177502</v>
      </c>
      <c r="O6" s="5">
        <f t="shared" si="5"/>
        <v>18.739999999999998</v>
      </c>
      <c r="P6" s="5">
        <f t="shared" si="6"/>
        <v>5.3500000000000103</v>
      </c>
      <c r="S6" t="s">
        <v>147</v>
      </c>
      <c r="T6" s="5">
        <f>AVERAGE(P14:P23)</f>
        <v>5.1709999999999994</v>
      </c>
      <c r="U6">
        <f>STDEV(P14:P23)</f>
        <v>1.0368590389569181</v>
      </c>
      <c r="V6" s="5">
        <f>AVERAGE(O14:O23)</f>
        <v>31.974</v>
      </c>
      <c r="W6">
        <f>STDEV(O14:O23)</f>
        <v>6.1151436796057457</v>
      </c>
      <c r="X6">
        <f>AVERAGE(M14:M23)</f>
        <v>6.2433243228954547</v>
      </c>
    </row>
    <row r="7" spans="1:24" x14ac:dyDescent="0.25">
      <c r="A7" t="s">
        <v>4</v>
      </c>
      <c r="B7">
        <v>10</v>
      </c>
      <c r="C7">
        <v>1.0455000000000001</v>
      </c>
      <c r="D7">
        <v>1.2979000000000001</v>
      </c>
      <c r="E7">
        <v>1.1042000000000001</v>
      </c>
      <c r="G7">
        <f t="shared" si="0"/>
        <v>0.25239999999999996</v>
      </c>
      <c r="H7">
        <f t="shared" si="1"/>
        <v>5.8699999999999974E-2</v>
      </c>
      <c r="J7">
        <f t="shared" si="2"/>
        <v>2.5239999999999995E-2</v>
      </c>
      <c r="K7">
        <f t="shared" si="3"/>
        <v>5.8699999999999976E-3</v>
      </c>
      <c r="M7">
        <f t="shared" si="4"/>
        <v>4.2998296422487234</v>
      </c>
      <c r="O7" s="5">
        <f t="shared" si="5"/>
        <v>25.239999999999995</v>
      </c>
      <c r="P7" s="5">
        <f t="shared" si="6"/>
        <v>5.8699999999999974</v>
      </c>
    </row>
    <row r="8" spans="1:24" x14ac:dyDescent="0.25">
      <c r="A8" t="s">
        <v>5</v>
      </c>
      <c r="B8">
        <v>10</v>
      </c>
      <c r="C8">
        <v>1.04</v>
      </c>
      <c r="D8">
        <v>1.2835000000000001</v>
      </c>
      <c r="E8">
        <v>1.0961000000000001</v>
      </c>
      <c r="G8">
        <f t="shared" si="0"/>
        <v>0.24350000000000005</v>
      </c>
      <c r="H8">
        <f t="shared" si="1"/>
        <v>5.6100000000000039E-2</v>
      </c>
      <c r="J8">
        <f t="shared" si="2"/>
        <v>2.4350000000000004E-2</v>
      </c>
      <c r="K8">
        <f t="shared" si="3"/>
        <v>5.6100000000000039E-3</v>
      </c>
      <c r="M8">
        <f t="shared" si="4"/>
        <v>4.3404634581105146</v>
      </c>
      <c r="O8" s="5">
        <f t="shared" si="5"/>
        <v>24.350000000000005</v>
      </c>
      <c r="P8" s="5">
        <f t="shared" si="6"/>
        <v>5.6100000000000039</v>
      </c>
    </row>
    <row r="9" spans="1:24" x14ac:dyDescent="0.25">
      <c r="A9" t="s">
        <v>6</v>
      </c>
      <c r="B9" s="1">
        <v>11</v>
      </c>
      <c r="C9">
        <v>1.0545</v>
      </c>
      <c r="D9">
        <v>1.3012999999999999</v>
      </c>
      <c r="E9">
        <v>1.1134999999999999</v>
      </c>
      <c r="G9">
        <f t="shared" si="0"/>
        <v>0.24679999999999991</v>
      </c>
      <c r="H9">
        <f t="shared" si="1"/>
        <v>5.8999999999999941E-2</v>
      </c>
      <c r="J9">
        <f>G9/B9</f>
        <v>2.2436363636363629E-2</v>
      </c>
      <c r="K9">
        <f t="shared" si="3"/>
        <v>5.3636363636363586E-3</v>
      </c>
      <c r="M9">
        <f t="shared" si="4"/>
        <v>4.18305084745763</v>
      </c>
      <c r="O9" s="5">
        <f t="shared" si="5"/>
        <v>22.43636363636363</v>
      </c>
      <c r="P9" s="5">
        <f t="shared" si="6"/>
        <v>5.3636363636363589</v>
      </c>
    </row>
    <row r="10" spans="1:24" x14ac:dyDescent="0.25">
      <c r="A10" t="s">
        <v>7</v>
      </c>
      <c r="B10">
        <v>10</v>
      </c>
      <c r="C10">
        <v>1.0421</v>
      </c>
      <c r="D10">
        <v>1.2279</v>
      </c>
      <c r="E10">
        <v>1.0873999999999999</v>
      </c>
      <c r="G10">
        <f t="shared" si="0"/>
        <v>0.18579999999999997</v>
      </c>
      <c r="H10">
        <f t="shared" si="1"/>
        <v>4.5299999999999896E-2</v>
      </c>
      <c r="J10">
        <f t="shared" si="2"/>
        <v>1.8579999999999996E-2</v>
      </c>
      <c r="K10">
        <f t="shared" si="3"/>
        <v>4.5299999999999898E-3</v>
      </c>
      <c r="M10">
        <f t="shared" si="4"/>
        <v>4.1015452538631427</v>
      </c>
      <c r="O10" s="5">
        <f t="shared" si="5"/>
        <v>18.579999999999995</v>
      </c>
      <c r="P10" s="5">
        <f t="shared" si="6"/>
        <v>4.5299999999999896</v>
      </c>
    </row>
    <row r="11" spans="1:24" x14ac:dyDescent="0.25">
      <c r="A11" t="s">
        <v>8</v>
      </c>
      <c r="B11">
        <v>10</v>
      </c>
      <c r="C11">
        <v>1.0435000000000001</v>
      </c>
      <c r="D11">
        <v>1.2889999999999999</v>
      </c>
      <c r="E11">
        <v>1.0988</v>
      </c>
      <c r="G11">
        <f t="shared" si="0"/>
        <v>0.24549999999999983</v>
      </c>
      <c r="H11">
        <f t="shared" si="1"/>
        <v>5.5299999999999905E-2</v>
      </c>
      <c r="J11">
        <f t="shared" si="2"/>
        <v>2.4549999999999982E-2</v>
      </c>
      <c r="K11">
        <f t="shared" si="3"/>
        <v>5.5299999999999907E-3</v>
      </c>
      <c r="M11">
        <f t="shared" si="4"/>
        <v>4.4394213381555199</v>
      </c>
      <c r="O11" s="5">
        <f t="shared" si="5"/>
        <v>24.549999999999983</v>
      </c>
      <c r="P11" s="5">
        <f t="shared" si="6"/>
        <v>5.5299999999999905</v>
      </c>
    </row>
    <row r="12" spans="1:24" x14ac:dyDescent="0.25">
      <c r="A12" t="s">
        <v>9</v>
      </c>
      <c r="B12">
        <v>10</v>
      </c>
      <c r="C12">
        <v>1.0401</v>
      </c>
      <c r="D12">
        <v>1.2310000000000001</v>
      </c>
      <c r="E12">
        <v>1.0864</v>
      </c>
      <c r="G12">
        <f t="shared" si="0"/>
        <v>0.19090000000000007</v>
      </c>
      <c r="H12">
        <f t="shared" si="1"/>
        <v>4.6300000000000008E-2</v>
      </c>
      <c r="J12">
        <f t="shared" si="2"/>
        <v>1.9090000000000006E-2</v>
      </c>
      <c r="K12">
        <f t="shared" si="3"/>
        <v>4.6300000000000004E-3</v>
      </c>
      <c r="M12">
        <f t="shared" si="4"/>
        <v>4.1231101511879062</v>
      </c>
      <c r="O12" s="5">
        <f t="shared" si="5"/>
        <v>19.090000000000007</v>
      </c>
      <c r="P12" s="5">
        <f t="shared" si="6"/>
        <v>4.6300000000000008</v>
      </c>
    </row>
    <row r="13" spans="1:24" x14ac:dyDescent="0.25">
      <c r="A13" t="s">
        <v>10</v>
      </c>
      <c r="B13">
        <v>10</v>
      </c>
      <c r="C13">
        <v>1.0448</v>
      </c>
      <c r="D13">
        <v>1.2258</v>
      </c>
      <c r="E13">
        <v>1.0861000000000001</v>
      </c>
      <c r="G13">
        <f t="shared" si="0"/>
        <v>0.18100000000000005</v>
      </c>
      <c r="H13">
        <f t="shared" si="1"/>
        <v>4.1300000000000114E-2</v>
      </c>
      <c r="J13">
        <f t="shared" si="2"/>
        <v>1.8100000000000005E-2</v>
      </c>
      <c r="K13">
        <f t="shared" si="3"/>
        <v>4.1300000000000113E-3</v>
      </c>
      <c r="M13">
        <f t="shared" si="4"/>
        <v>4.3825665859564058</v>
      </c>
      <c r="O13" s="5">
        <f t="shared" si="5"/>
        <v>18.100000000000005</v>
      </c>
      <c r="P13" s="5">
        <f t="shared" si="6"/>
        <v>4.1300000000000114</v>
      </c>
    </row>
    <row r="14" spans="1:24" x14ac:dyDescent="0.25">
      <c r="A14" t="s">
        <v>11</v>
      </c>
      <c r="B14">
        <v>10</v>
      </c>
      <c r="C14">
        <v>1.0414000000000001</v>
      </c>
      <c r="D14">
        <v>1.3753</v>
      </c>
      <c r="E14">
        <v>1.0931999999999999</v>
      </c>
      <c r="G14">
        <f t="shared" si="0"/>
        <v>0.33389999999999986</v>
      </c>
      <c r="H14">
        <f t="shared" si="1"/>
        <v>5.1799999999999846E-2</v>
      </c>
      <c r="J14">
        <f t="shared" si="2"/>
        <v>3.3389999999999989E-2</v>
      </c>
      <c r="K14">
        <f t="shared" si="3"/>
        <v>5.179999999999985E-3</v>
      </c>
      <c r="M14">
        <f t="shared" si="4"/>
        <v>6.4459459459459625</v>
      </c>
      <c r="O14" s="5">
        <f t="shared" si="5"/>
        <v>33.389999999999986</v>
      </c>
      <c r="P14" s="5">
        <f t="shared" si="6"/>
        <v>5.1799999999999846</v>
      </c>
    </row>
    <row r="15" spans="1:24" x14ac:dyDescent="0.25">
      <c r="A15" t="s">
        <v>12</v>
      </c>
      <c r="B15">
        <v>10</v>
      </c>
      <c r="C15">
        <v>1.0422</v>
      </c>
      <c r="D15">
        <v>1.3127</v>
      </c>
      <c r="E15">
        <v>1.0989</v>
      </c>
      <c r="G15">
        <f t="shared" si="0"/>
        <v>0.27049999999999996</v>
      </c>
      <c r="H15">
        <f t="shared" si="1"/>
        <v>5.6699999999999973E-2</v>
      </c>
      <c r="J15">
        <f t="shared" si="2"/>
        <v>2.7049999999999998E-2</v>
      </c>
      <c r="K15">
        <f t="shared" si="3"/>
        <v>5.6699999999999971E-3</v>
      </c>
      <c r="M15">
        <f t="shared" si="4"/>
        <v>4.7707231040564393</v>
      </c>
      <c r="O15" s="5">
        <f t="shared" si="5"/>
        <v>27.049999999999997</v>
      </c>
      <c r="P15" s="5">
        <f t="shared" si="6"/>
        <v>5.6699999999999973</v>
      </c>
    </row>
    <row r="16" spans="1:24" x14ac:dyDescent="0.25">
      <c r="A16" t="s">
        <v>13</v>
      </c>
      <c r="B16">
        <v>10</v>
      </c>
      <c r="C16">
        <v>1.048</v>
      </c>
      <c r="D16">
        <v>1.3648</v>
      </c>
      <c r="E16">
        <v>1.1073999999999999</v>
      </c>
      <c r="G16">
        <f t="shared" si="0"/>
        <v>0.31679999999999997</v>
      </c>
      <c r="H16">
        <f t="shared" si="1"/>
        <v>5.9399999999999897E-2</v>
      </c>
      <c r="J16">
        <f t="shared" si="2"/>
        <v>3.168E-2</v>
      </c>
      <c r="K16">
        <f t="shared" si="3"/>
        <v>5.9399999999999896E-3</v>
      </c>
      <c r="M16">
        <f t="shared" si="4"/>
        <v>5.3333333333333428</v>
      </c>
      <c r="O16" s="5">
        <f t="shared" si="5"/>
        <v>31.68</v>
      </c>
      <c r="P16" s="5">
        <f t="shared" si="6"/>
        <v>5.9399999999999897</v>
      </c>
    </row>
    <row r="17" spans="1:16" x14ac:dyDescent="0.25">
      <c r="A17" t="s">
        <v>14</v>
      </c>
      <c r="B17">
        <v>10</v>
      </c>
      <c r="C17">
        <v>1.0449999999999999</v>
      </c>
      <c r="D17">
        <v>1.3237000000000001</v>
      </c>
      <c r="E17">
        <v>1.0925</v>
      </c>
      <c r="G17">
        <f t="shared" si="0"/>
        <v>0.27870000000000017</v>
      </c>
      <c r="H17">
        <f t="shared" si="1"/>
        <v>4.7500000000000098E-2</v>
      </c>
      <c r="J17">
        <f t="shared" si="2"/>
        <v>2.7870000000000016E-2</v>
      </c>
      <c r="K17">
        <f t="shared" si="3"/>
        <v>4.7500000000000094E-3</v>
      </c>
      <c r="M17">
        <f t="shared" si="4"/>
        <v>5.8673684210526238</v>
      </c>
      <c r="O17" s="5">
        <f t="shared" si="5"/>
        <v>27.870000000000015</v>
      </c>
      <c r="P17" s="5">
        <f t="shared" si="6"/>
        <v>4.7500000000000098</v>
      </c>
    </row>
    <row r="18" spans="1:16" x14ac:dyDescent="0.25">
      <c r="A18" t="s">
        <v>15</v>
      </c>
      <c r="B18">
        <v>10</v>
      </c>
      <c r="C18">
        <v>1.0450999999999999</v>
      </c>
      <c r="D18">
        <v>1.4218</v>
      </c>
      <c r="E18">
        <v>1.1028</v>
      </c>
      <c r="G18">
        <f t="shared" si="0"/>
        <v>0.37670000000000003</v>
      </c>
      <c r="H18">
        <f t="shared" si="1"/>
        <v>5.7700000000000085E-2</v>
      </c>
      <c r="J18">
        <f t="shared" si="2"/>
        <v>3.7670000000000002E-2</v>
      </c>
      <c r="K18">
        <f t="shared" si="3"/>
        <v>5.7700000000000086E-3</v>
      </c>
      <c r="M18">
        <f t="shared" si="4"/>
        <v>6.528596187175034</v>
      </c>
      <c r="O18" s="5">
        <f t="shared" si="5"/>
        <v>37.67</v>
      </c>
      <c r="P18" s="5">
        <f t="shared" si="6"/>
        <v>5.7700000000000085</v>
      </c>
    </row>
    <row r="19" spans="1:16" x14ac:dyDescent="0.25">
      <c r="A19" t="s">
        <v>16</v>
      </c>
      <c r="B19">
        <v>10</v>
      </c>
      <c r="C19">
        <v>1.0544</v>
      </c>
      <c r="D19">
        <v>1.3207</v>
      </c>
      <c r="E19">
        <v>1.0925</v>
      </c>
      <c r="G19">
        <f t="shared" si="0"/>
        <v>0.26629999999999998</v>
      </c>
      <c r="H19">
        <f t="shared" si="1"/>
        <v>3.8100000000000023E-2</v>
      </c>
      <c r="J19">
        <f t="shared" si="2"/>
        <v>2.6629999999999997E-2</v>
      </c>
      <c r="K19">
        <f t="shared" si="3"/>
        <v>3.8100000000000022E-3</v>
      </c>
      <c r="M19">
        <f t="shared" si="4"/>
        <v>6.9895013123359533</v>
      </c>
      <c r="O19" s="5">
        <f t="shared" si="5"/>
        <v>26.63</v>
      </c>
      <c r="P19" s="5">
        <f t="shared" si="6"/>
        <v>3.8100000000000023</v>
      </c>
    </row>
    <row r="20" spans="1:16" x14ac:dyDescent="0.25">
      <c r="A20" t="s">
        <v>17</v>
      </c>
      <c r="B20">
        <v>10</v>
      </c>
      <c r="C20">
        <v>1.0363</v>
      </c>
      <c r="D20">
        <v>1.4634</v>
      </c>
      <c r="E20">
        <v>1.1048</v>
      </c>
      <c r="G20">
        <f t="shared" si="0"/>
        <v>0.42710000000000004</v>
      </c>
      <c r="H20">
        <f t="shared" si="1"/>
        <v>6.8500000000000005E-2</v>
      </c>
      <c r="J20">
        <f t="shared" si="2"/>
        <v>4.2710000000000005E-2</v>
      </c>
      <c r="K20">
        <f t="shared" si="3"/>
        <v>6.8500000000000002E-3</v>
      </c>
      <c r="M20">
        <f t="shared" si="4"/>
        <v>6.2350364963503653</v>
      </c>
      <c r="O20" s="5">
        <f t="shared" si="5"/>
        <v>42.710000000000008</v>
      </c>
      <c r="P20" s="5">
        <f t="shared" si="6"/>
        <v>6.8500000000000005</v>
      </c>
    </row>
    <row r="21" spans="1:16" x14ac:dyDescent="0.25">
      <c r="A21" t="s">
        <v>18</v>
      </c>
      <c r="B21">
        <v>10</v>
      </c>
      <c r="C21">
        <v>1.0448999999999999</v>
      </c>
      <c r="D21">
        <v>1.3026</v>
      </c>
      <c r="E21">
        <v>1.0827</v>
      </c>
      <c r="G21">
        <f t="shared" si="0"/>
        <v>0.25770000000000004</v>
      </c>
      <c r="H21">
        <f t="shared" si="1"/>
        <v>3.7800000000000056E-2</v>
      </c>
      <c r="J21">
        <f t="shared" si="2"/>
        <v>2.5770000000000005E-2</v>
      </c>
      <c r="K21">
        <f t="shared" si="3"/>
        <v>3.7800000000000056E-3</v>
      </c>
      <c r="M21">
        <f t="shared" si="4"/>
        <v>6.8174603174603083</v>
      </c>
      <c r="O21" s="5">
        <f t="shared" si="5"/>
        <v>25.770000000000003</v>
      </c>
      <c r="P21" s="5">
        <f t="shared" si="6"/>
        <v>3.7800000000000056</v>
      </c>
    </row>
    <row r="22" spans="1:16" x14ac:dyDescent="0.25">
      <c r="A22" t="s">
        <v>19</v>
      </c>
      <c r="B22">
        <v>10</v>
      </c>
      <c r="C22">
        <v>1.0398000000000001</v>
      </c>
      <c r="D22">
        <v>1.3138000000000001</v>
      </c>
      <c r="E22">
        <v>1.0806</v>
      </c>
      <c r="G22">
        <f t="shared" si="0"/>
        <v>0.27400000000000002</v>
      </c>
      <c r="H22">
        <f t="shared" si="1"/>
        <v>4.0799999999999947E-2</v>
      </c>
      <c r="J22">
        <f t="shared" si="2"/>
        <v>2.7400000000000001E-2</v>
      </c>
      <c r="K22">
        <f t="shared" si="3"/>
        <v>4.0799999999999951E-3</v>
      </c>
      <c r="M22">
        <f t="shared" si="4"/>
        <v>6.715686274509812</v>
      </c>
      <c r="O22" s="5">
        <f t="shared" si="5"/>
        <v>27.400000000000002</v>
      </c>
      <c r="P22" s="5">
        <f t="shared" si="6"/>
        <v>4.0799999999999947</v>
      </c>
    </row>
    <row r="23" spans="1:16" x14ac:dyDescent="0.25">
      <c r="A23" t="s">
        <v>20</v>
      </c>
      <c r="B23">
        <v>10</v>
      </c>
      <c r="C23">
        <v>1.0462</v>
      </c>
      <c r="D23">
        <v>1.4419</v>
      </c>
      <c r="E23">
        <v>1.105</v>
      </c>
      <c r="G23">
        <f t="shared" si="0"/>
        <v>0.39569999999999994</v>
      </c>
      <c r="H23">
        <f t="shared" si="1"/>
        <v>5.8799999999999963E-2</v>
      </c>
      <c r="J23">
        <f t="shared" si="2"/>
        <v>3.9569999999999994E-2</v>
      </c>
      <c r="K23">
        <f t="shared" si="3"/>
        <v>5.8799999999999963E-3</v>
      </c>
      <c r="M23">
        <f t="shared" si="4"/>
        <v>6.7295918367346967</v>
      </c>
      <c r="O23" s="5">
        <f t="shared" si="5"/>
        <v>39.569999999999993</v>
      </c>
      <c r="P23" s="5">
        <f t="shared" si="6"/>
        <v>5.8799999999999963</v>
      </c>
    </row>
    <row r="24" spans="1:16" x14ac:dyDescent="0.25">
      <c r="A24" t="s">
        <v>21</v>
      </c>
      <c r="B24">
        <v>10</v>
      </c>
      <c r="C24">
        <v>1.0544</v>
      </c>
      <c r="D24">
        <v>1.1184000000000001</v>
      </c>
      <c r="E24">
        <v>1.0721000000000001</v>
      </c>
      <c r="G24">
        <f t="shared" si="0"/>
        <v>6.4000000000000057E-2</v>
      </c>
      <c r="H24">
        <f t="shared" si="1"/>
        <v>1.7700000000000049E-2</v>
      </c>
      <c r="J24">
        <f t="shared" si="2"/>
        <v>6.4000000000000055E-3</v>
      </c>
      <c r="K24">
        <f t="shared" si="3"/>
        <v>1.7700000000000049E-3</v>
      </c>
      <c r="M24">
        <f t="shared" si="4"/>
        <v>3.6158192090395413</v>
      </c>
      <c r="O24" s="5">
        <f t="shared" si="5"/>
        <v>6.4000000000000057</v>
      </c>
      <c r="P24" s="5">
        <f t="shared" si="6"/>
        <v>1.7700000000000049</v>
      </c>
    </row>
    <row r="25" spans="1:16" x14ac:dyDescent="0.25">
      <c r="A25" t="s">
        <v>22</v>
      </c>
      <c r="B25">
        <v>10</v>
      </c>
      <c r="C25">
        <v>1.0421</v>
      </c>
      <c r="D25">
        <v>1.0945</v>
      </c>
      <c r="E25">
        <v>1.0569</v>
      </c>
      <c r="G25">
        <f t="shared" si="0"/>
        <v>5.2400000000000002E-2</v>
      </c>
      <c r="H25">
        <f t="shared" si="1"/>
        <v>1.4799999999999924E-2</v>
      </c>
      <c r="J25">
        <f t="shared" si="2"/>
        <v>5.2399999999999999E-3</v>
      </c>
      <c r="K25">
        <f t="shared" si="3"/>
        <v>1.4799999999999924E-3</v>
      </c>
      <c r="M25">
        <f t="shared" si="4"/>
        <v>3.5405405405405586</v>
      </c>
      <c r="O25" s="5">
        <f t="shared" si="5"/>
        <v>5.24</v>
      </c>
      <c r="P25" s="5">
        <f t="shared" si="6"/>
        <v>1.4799999999999924</v>
      </c>
    </row>
    <row r="26" spans="1:16" x14ac:dyDescent="0.25">
      <c r="A26" t="s">
        <v>23</v>
      </c>
      <c r="B26">
        <v>10</v>
      </c>
      <c r="C26">
        <v>1.0431999999999999</v>
      </c>
      <c r="D26">
        <v>1.0954999999999999</v>
      </c>
      <c r="E26">
        <v>1.0570999999999999</v>
      </c>
      <c r="G26">
        <f t="shared" si="0"/>
        <v>5.2300000000000013E-2</v>
      </c>
      <c r="H26">
        <f t="shared" si="1"/>
        <v>1.3900000000000023E-2</v>
      </c>
      <c r="J26">
        <f t="shared" si="2"/>
        <v>5.2300000000000011E-3</v>
      </c>
      <c r="K26">
        <f t="shared" si="3"/>
        <v>1.3900000000000023E-3</v>
      </c>
      <c r="M26">
        <f t="shared" si="4"/>
        <v>3.7625899280575483</v>
      </c>
      <c r="O26" s="5">
        <f t="shared" si="5"/>
        <v>5.2300000000000013</v>
      </c>
      <c r="P26" s="5">
        <f t="shared" si="6"/>
        <v>1.3900000000000023</v>
      </c>
    </row>
    <row r="27" spans="1:16" x14ac:dyDescent="0.25">
      <c r="A27" t="s">
        <v>24</v>
      </c>
      <c r="B27">
        <v>10</v>
      </c>
      <c r="C27">
        <v>1.0411999999999999</v>
      </c>
      <c r="D27">
        <v>1.0905</v>
      </c>
      <c r="E27">
        <v>1.0546</v>
      </c>
      <c r="G27">
        <f t="shared" si="0"/>
        <v>4.9300000000000122E-2</v>
      </c>
      <c r="H27">
        <f t="shared" si="1"/>
        <v>1.3400000000000079E-2</v>
      </c>
      <c r="J27">
        <f t="shared" si="2"/>
        <v>4.9300000000000125E-3</v>
      </c>
      <c r="K27">
        <f t="shared" si="3"/>
        <v>1.3400000000000079E-3</v>
      </c>
      <c r="M27">
        <f t="shared" si="4"/>
        <v>3.6791044776119279</v>
      </c>
      <c r="O27" s="5">
        <f t="shared" si="5"/>
        <v>4.9300000000000122</v>
      </c>
      <c r="P27" s="5">
        <f t="shared" si="6"/>
        <v>1.3400000000000079</v>
      </c>
    </row>
    <row r="28" spans="1:16" x14ac:dyDescent="0.25">
      <c r="A28" t="s">
        <v>25</v>
      </c>
      <c r="B28">
        <v>10</v>
      </c>
      <c r="C28">
        <v>1.0447</v>
      </c>
      <c r="D28">
        <v>1.0942000000000001</v>
      </c>
      <c r="E28">
        <v>1.0579000000000001</v>
      </c>
      <c r="G28">
        <f t="shared" si="0"/>
        <v>4.9500000000000099E-2</v>
      </c>
      <c r="H28">
        <f t="shared" si="1"/>
        <v>1.3200000000000101E-2</v>
      </c>
      <c r="J28">
        <f t="shared" si="2"/>
        <v>4.9500000000000099E-3</v>
      </c>
      <c r="K28">
        <f t="shared" si="3"/>
        <v>1.32000000000001E-3</v>
      </c>
      <c r="M28">
        <f t="shared" si="4"/>
        <v>3.7499999999999791</v>
      </c>
      <c r="O28" s="5">
        <f t="shared" si="5"/>
        <v>4.9500000000000099</v>
      </c>
      <c r="P28" s="5">
        <f t="shared" si="6"/>
        <v>1.3200000000000101</v>
      </c>
    </row>
    <row r="29" spans="1:16" x14ac:dyDescent="0.25">
      <c r="A29" t="s">
        <v>26</v>
      </c>
      <c r="B29">
        <v>10</v>
      </c>
      <c r="C29">
        <v>1.0363</v>
      </c>
      <c r="D29">
        <v>1.0986</v>
      </c>
      <c r="E29">
        <v>1.0528999999999999</v>
      </c>
      <c r="G29">
        <f t="shared" si="0"/>
        <v>6.2300000000000022E-2</v>
      </c>
      <c r="H29">
        <f t="shared" si="1"/>
        <v>1.6599999999999948E-2</v>
      </c>
      <c r="J29">
        <f t="shared" si="2"/>
        <v>6.230000000000002E-3</v>
      </c>
      <c r="K29">
        <f t="shared" si="3"/>
        <v>1.6599999999999948E-3</v>
      </c>
      <c r="M29">
        <f t="shared" si="4"/>
        <v>3.753012048192784</v>
      </c>
      <c r="O29" s="5">
        <f t="shared" si="5"/>
        <v>6.2300000000000022</v>
      </c>
      <c r="P29" s="5">
        <f t="shared" si="6"/>
        <v>1.6599999999999948</v>
      </c>
    </row>
    <row r="30" spans="1:16" x14ac:dyDescent="0.25">
      <c r="A30" t="s">
        <v>27</v>
      </c>
      <c r="B30">
        <v>10</v>
      </c>
      <c r="C30">
        <v>1.0448</v>
      </c>
      <c r="D30">
        <v>1.1088</v>
      </c>
      <c r="E30">
        <v>1.0624</v>
      </c>
      <c r="G30">
        <f t="shared" si="0"/>
        <v>6.4000000000000057E-2</v>
      </c>
      <c r="H30">
        <f t="shared" si="1"/>
        <v>1.760000000000006E-2</v>
      </c>
      <c r="J30">
        <f t="shared" si="2"/>
        <v>6.4000000000000055E-3</v>
      </c>
      <c r="K30">
        <f t="shared" si="3"/>
        <v>1.7600000000000059E-3</v>
      </c>
      <c r="M30">
        <f t="shared" si="4"/>
        <v>3.6363636363636274</v>
      </c>
      <c r="O30" s="5">
        <f t="shared" si="5"/>
        <v>6.4000000000000057</v>
      </c>
      <c r="P30" s="5">
        <f t="shared" si="6"/>
        <v>1.760000000000006</v>
      </c>
    </row>
    <row r="31" spans="1:16" x14ac:dyDescent="0.25">
      <c r="A31" t="s">
        <v>28</v>
      </c>
      <c r="B31">
        <v>10</v>
      </c>
      <c r="C31">
        <v>1.0422</v>
      </c>
      <c r="D31">
        <v>1.0962000000000001</v>
      </c>
      <c r="E31">
        <v>1.0566</v>
      </c>
      <c r="G31">
        <f t="shared" si="0"/>
        <v>5.4000000000000048E-2</v>
      </c>
      <c r="H31">
        <f t="shared" si="1"/>
        <v>1.4399999999999968E-2</v>
      </c>
      <c r="J31">
        <f t="shared" si="2"/>
        <v>5.4000000000000046E-3</v>
      </c>
      <c r="K31">
        <f t="shared" si="3"/>
        <v>1.4399999999999968E-3</v>
      </c>
      <c r="M31">
        <f t="shared" si="4"/>
        <v>3.7500000000000115</v>
      </c>
      <c r="O31" s="5">
        <f t="shared" si="5"/>
        <v>5.4000000000000048</v>
      </c>
      <c r="P31" s="5">
        <f t="shared" si="6"/>
        <v>1.4399999999999968</v>
      </c>
    </row>
    <row r="32" spans="1:16" x14ac:dyDescent="0.25">
      <c r="A32" t="s">
        <v>29</v>
      </c>
      <c r="B32">
        <v>10</v>
      </c>
      <c r="C32">
        <v>1.0361</v>
      </c>
      <c r="D32">
        <v>1.0931</v>
      </c>
      <c r="E32">
        <v>1.0512999999999999</v>
      </c>
      <c r="G32">
        <f t="shared" si="0"/>
        <v>5.699999999999994E-2</v>
      </c>
      <c r="H32">
        <f t="shared" si="1"/>
        <v>1.519999999999988E-2</v>
      </c>
      <c r="J32">
        <f t="shared" si="2"/>
        <v>5.6999999999999941E-3</v>
      </c>
      <c r="K32">
        <f t="shared" si="3"/>
        <v>1.5199999999999879E-3</v>
      </c>
      <c r="M32">
        <f t="shared" si="4"/>
        <v>3.7500000000000258</v>
      </c>
      <c r="O32" s="5">
        <f t="shared" si="5"/>
        <v>5.699999999999994</v>
      </c>
      <c r="P32" s="5">
        <f t="shared" si="6"/>
        <v>1.519999999999988</v>
      </c>
    </row>
    <row r="33" spans="1:16" x14ac:dyDescent="0.25">
      <c r="A33" t="s">
        <v>30</v>
      </c>
      <c r="B33">
        <v>10</v>
      </c>
      <c r="C33">
        <v>1.0449999999999999</v>
      </c>
      <c r="D33">
        <v>1.1089</v>
      </c>
      <c r="E33">
        <v>1.0620000000000001</v>
      </c>
      <c r="G33">
        <f t="shared" si="0"/>
        <v>6.3900000000000068E-2</v>
      </c>
      <c r="H33">
        <f t="shared" si="1"/>
        <v>1.7000000000000126E-2</v>
      </c>
      <c r="J33">
        <f t="shared" si="2"/>
        <v>6.3900000000000068E-3</v>
      </c>
      <c r="K33">
        <f t="shared" si="3"/>
        <v>1.7000000000000127E-3</v>
      </c>
      <c r="M33">
        <f t="shared" si="4"/>
        <v>3.7588235294117407</v>
      </c>
      <c r="O33" s="5">
        <f t="shared" si="5"/>
        <v>6.3900000000000068</v>
      </c>
      <c r="P33" s="5">
        <f t="shared" si="6"/>
        <v>1.7000000000000126</v>
      </c>
    </row>
    <row r="34" spans="1:16" x14ac:dyDescent="0.25">
      <c r="A34" t="s">
        <v>31</v>
      </c>
      <c r="B34">
        <v>0</v>
      </c>
      <c r="C34">
        <v>1.0452999999999999</v>
      </c>
      <c r="D34">
        <v>0</v>
      </c>
      <c r="E34">
        <v>1.0450999999999999</v>
      </c>
      <c r="G34">
        <v>0</v>
      </c>
      <c r="H34">
        <v>0</v>
      </c>
      <c r="J34">
        <v>0</v>
      </c>
      <c r="K34">
        <v>0</v>
      </c>
      <c r="O34">
        <v>0</v>
      </c>
      <c r="P34">
        <v>0</v>
      </c>
    </row>
    <row r="35" spans="1:16" x14ac:dyDescent="0.25">
      <c r="A35" t="s">
        <v>32</v>
      </c>
      <c r="B35">
        <v>0</v>
      </c>
      <c r="C35">
        <v>1.0544</v>
      </c>
      <c r="D35">
        <v>0</v>
      </c>
      <c r="E35">
        <v>1.0546</v>
      </c>
      <c r="G35">
        <v>0</v>
      </c>
      <c r="H35">
        <v>0</v>
      </c>
      <c r="J35">
        <v>0</v>
      </c>
      <c r="K35">
        <v>0</v>
      </c>
      <c r="O35">
        <v>0</v>
      </c>
      <c r="P35">
        <v>0</v>
      </c>
    </row>
    <row r="36" spans="1:16" x14ac:dyDescent="0.25">
      <c r="A36" t="s">
        <v>33</v>
      </c>
      <c r="B36">
        <v>0</v>
      </c>
      <c r="C36">
        <v>1.0543</v>
      </c>
      <c r="D36">
        <v>0</v>
      </c>
      <c r="E36">
        <v>1.0543</v>
      </c>
      <c r="G36">
        <v>0</v>
      </c>
      <c r="H36">
        <v>0</v>
      </c>
      <c r="J36">
        <v>0</v>
      </c>
      <c r="K36">
        <v>0</v>
      </c>
      <c r="O36">
        <v>0</v>
      </c>
      <c r="P36">
        <v>0</v>
      </c>
    </row>
  </sheetData>
  <printOptions gridLines="1"/>
  <pageMargins left="0.7" right="0.7" top="0.75" bottom="0.75" header="0.3" footer="0.3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5"/>
  <sheetViews>
    <sheetView workbookViewId="0">
      <selection activeCell="F35" sqref="F35"/>
    </sheetView>
  </sheetViews>
  <sheetFormatPr defaultRowHeight="15" x14ac:dyDescent="0.25"/>
  <cols>
    <col min="1" max="1" width="9.42578125" bestFit="1" customWidth="1"/>
    <col min="11" max="11" width="9.140625" style="7"/>
    <col min="20" max="20" width="11.7109375" bestFit="1" customWidth="1"/>
    <col min="21" max="21" width="11.28515625" bestFit="1" customWidth="1"/>
  </cols>
  <sheetData>
    <row r="2" spans="1:22" x14ac:dyDescent="0.25">
      <c r="A2" s="2"/>
      <c r="B2" s="2" t="s">
        <v>46</v>
      </c>
      <c r="C2" s="2"/>
      <c r="D2" s="2"/>
      <c r="E2" s="2"/>
      <c r="F2" s="2"/>
      <c r="H2" s="2"/>
      <c r="I2" s="2"/>
      <c r="K2" s="6"/>
      <c r="L2" s="2"/>
      <c r="M2" s="2" t="s">
        <v>47</v>
      </c>
    </row>
    <row r="3" spans="1:22" x14ac:dyDescent="0.25">
      <c r="A3" s="2"/>
      <c r="B3" s="2" t="s">
        <v>48</v>
      </c>
      <c r="C3" s="2"/>
      <c r="D3" s="2"/>
      <c r="E3" s="2"/>
      <c r="F3" s="2"/>
      <c r="G3" s="2"/>
      <c r="H3" s="2"/>
      <c r="I3" s="2"/>
      <c r="J3" s="2"/>
      <c r="K3" s="6"/>
      <c r="L3" s="2"/>
      <c r="M3" s="2" t="s">
        <v>49</v>
      </c>
    </row>
    <row r="4" spans="1:22" x14ac:dyDescent="0.25">
      <c r="A4" s="2"/>
      <c r="B4" s="2"/>
      <c r="C4" s="2"/>
      <c r="D4" s="2"/>
      <c r="E4" s="2"/>
      <c r="F4" s="2" t="s">
        <v>50</v>
      </c>
      <c r="G4" s="2" t="s">
        <v>50</v>
      </c>
      <c r="H4" s="2" t="s">
        <v>154</v>
      </c>
      <c r="I4" s="2"/>
      <c r="J4" s="2"/>
      <c r="K4" s="8"/>
      <c r="L4" s="2"/>
      <c r="M4" s="2" t="s">
        <v>51</v>
      </c>
      <c r="Q4" t="s">
        <v>155</v>
      </c>
    </row>
    <row r="5" spans="1:22" x14ac:dyDescent="0.25">
      <c r="A5" s="2" t="s">
        <v>52</v>
      </c>
      <c r="B5" s="2"/>
      <c r="C5" s="2"/>
      <c r="D5" s="2"/>
      <c r="E5" s="2"/>
      <c r="F5" s="2" t="s">
        <v>53</v>
      </c>
      <c r="G5" s="2" t="s">
        <v>54</v>
      </c>
      <c r="H5" s="2" t="s">
        <v>55</v>
      </c>
      <c r="I5" s="2"/>
      <c r="L5" s="2"/>
      <c r="M5" s="3" t="s">
        <v>153</v>
      </c>
      <c r="Q5" t="s">
        <v>54</v>
      </c>
      <c r="U5" t="s">
        <v>64</v>
      </c>
      <c r="V5" t="s">
        <v>150</v>
      </c>
    </row>
    <row r="6" spans="1:22" x14ac:dyDescent="0.25">
      <c r="A6" s="2" t="s">
        <v>56</v>
      </c>
      <c r="B6" s="2" t="s">
        <v>57</v>
      </c>
      <c r="C6" s="2" t="s">
        <v>58</v>
      </c>
      <c r="D6" s="2" t="s">
        <v>59</v>
      </c>
      <c r="E6" s="2" t="s">
        <v>60</v>
      </c>
      <c r="F6" s="2" t="s">
        <v>61</v>
      </c>
      <c r="G6" s="2" t="s">
        <v>61</v>
      </c>
      <c r="H6" s="2" t="s">
        <v>61</v>
      </c>
      <c r="I6" s="2" t="s">
        <v>62</v>
      </c>
      <c r="J6" s="2" t="s">
        <v>63</v>
      </c>
      <c r="K6" s="8" t="s">
        <v>64</v>
      </c>
      <c r="L6" s="2"/>
      <c r="M6" s="3" t="s">
        <v>65</v>
      </c>
      <c r="Q6" t="s">
        <v>61</v>
      </c>
      <c r="T6" t="s">
        <v>145</v>
      </c>
      <c r="U6" s="5">
        <f>AVERAGE(K14:K23)</f>
        <v>0.76862071074750571</v>
      </c>
      <c r="V6">
        <f>STDEV(K14:K23)</f>
        <v>2.2252994933189933E-2</v>
      </c>
    </row>
    <row r="7" spans="1:22" x14ac:dyDescent="0.25">
      <c r="A7" s="4">
        <v>41780</v>
      </c>
      <c r="B7" s="2">
        <v>1</v>
      </c>
      <c r="C7" s="2">
        <v>1</v>
      </c>
      <c r="D7" s="2">
        <v>1</v>
      </c>
      <c r="E7" s="2" t="s">
        <v>66</v>
      </c>
      <c r="F7" s="3">
        <v>16.591000000000001</v>
      </c>
      <c r="G7" s="3">
        <v>0</v>
      </c>
      <c r="H7" s="3">
        <v>16.600000000000001</v>
      </c>
      <c r="I7" s="2" t="s">
        <v>31</v>
      </c>
      <c r="J7" s="2"/>
      <c r="K7" s="9"/>
      <c r="L7" s="2"/>
      <c r="M7" s="3" t="s">
        <v>67</v>
      </c>
      <c r="Q7">
        <f>H7-F7</f>
        <v>9.0000000000003411E-3</v>
      </c>
      <c r="T7" t="s">
        <v>146</v>
      </c>
      <c r="U7" s="5">
        <f>AVERAGE(K34:K43)</f>
        <v>0.76853450242618138</v>
      </c>
      <c r="V7">
        <f>STDEV(K34:K43)</f>
        <v>1.0641013323321348E-2</v>
      </c>
    </row>
    <row r="8" spans="1:22" x14ac:dyDescent="0.25">
      <c r="A8" s="4">
        <v>41780</v>
      </c>
      <c r="B8" s="2">
        <f>B7+1</f>
        <v>2</v>
      </c>
      <c r="C8" s="2">
        <v>1</v>
      </c>
      <c r="D8" s="2">
        <v>1</v>
      </c>
      <c r="E8" s="2" t="s">
        <v>68</v>
      </c>
      <c r="F8" s="3">
        <v>16.689</v>
      </c>
      <c r="G8" s="3">
        <v>0</v>
      </c>
      <c r="H8" s="3">
        <v>16.692</v>
      </c>
      <c r="I8" s="2" t="s">
        <v>32</v>
      </c>
      <c r="J8" s="2"/>
      <c r="K8" s="9"/>
      <c r="L8" s="2"/>
      <c r="M8" s="3" t="s">
        <v>69</v>
      </c>
      <c r="Q8">
        <f t="shared" ref="Q8:Q45" si="0">H8-F8</f>
        <v>3.0000000000001137E-3</v>
      </c>
      <c r="T8" t="s">
        <v>147</v>
      </c>
      <c r="U8" s="5">
        <f>AVERAGE(K24:K33)</f>
        <v>0.78486537902223896</v>
      </c>
      <c r="V8">
        <f>STDEV(K24:K33)</f>
        <v>7.7991708055935832E-2</v>
      </c>
    </row>
    <row r="9" spans="1:22" x14ac:dyDescent="0.25">
      <c r="A9" s="4">
        <v>41780</v>
      </c>
      <c r="B9" s="2">
        <f t="shared" ref="B9:B45" si="1">B8+1</f>
        <v>3</v>
      </c>
      <c r="C9" s="2">
        <v>1</v>
      </c>
      <c r="D9" s="2">
        <v>1</v>
      </c>
      <c r="E9" s="2" t="s">
        <v>70</v>
      </c>
      <c r="F9" s="3">
        <v>16.61</v>
      </c>
      <c r="G9" s="3">
        <v>0</v>
      </c>
      <c r="H9" s="3">
        <v>16.617000000000001</v>
      </c>
      <c r="I9" s="3" t="s">
        <v>33</v>
      </c>
      <c r="J9" s="2"/>
      <c r="K9" s="9"/>
      <c r="L9" s="2"/>
      <c r="M9" s="3" t="s">
        <v>71</v>
      </c>
      <c r="Q9">
        <f t="shared" si="0"/>
        <v>7.0000000000014495E-3</v>
      </c>
    </row>
    <row r="10" spans="1:22" x14ac:dyDescent="0.25">
      <c r="A10" s="4">
        <v>41780</v>
      </c>
      <c r="B10" s="2">
        <f t="shared" si="1"/>
        <v>4</v>
      </c>
      <c r="C10" s="2">
        <v>1</v>
      </c>
      <c r="D10" s="2">
        <v>1</v>
      </c>
      <c r="E10" s="2" t="s">
        <v>72</v>
      </c>
      <c r="F10" s="3">
        <v>16.902000000000001</v>
      </c>
      <c r="G10" s="3">
        <v>12.628</v>
      </c>
      <c r="H10" s="3">
        <v>17.606999999999999</v>
      </c>
      <c r="I10" s="3" t="s">
        <v>108</v>
      </c>
      <c r="J10" s="2"/>
      <c r="K10" s="9">
        <f>1-((H10-F10)/G10)</f>
        <v>0.94417168197656021</v>
      </c>
      <c r="L10" s="2"/>
      <c r="M10" s="2"/>
      <c r="Q10">
        <f t="shared" si="0"/>
        <v>0.70499999999999829</v>
      </c>
    </row>
    <row r="11" spans="1:22" x14ac:dyDescent="0.25">
      <c r="A11" s="4">
        <v>41780</v>
      </c>
      <c r="B11" s="2">
        <f t="shared" si="1"/>
        <v>5</v>
      </c>
      <c r="C11" s="2">
        <v>1</v>
      </c>
      <c r="D11" s="2">
        <v>1</v>
      </c>
      <c r="E11" s="2" t="s">
        <v>73</v>
      </c>
      <c r="F11" s="3">
        <v>16.936</v>
      </c>
      <c r="G11" s="3">
        <v>13.311999999999999</v>
      </c>
      <c r="H11" s="3">
        <v>17.675000000000001</v>
      </c>
      <c r="I11" s="3" t="s">
        <v>109</v>
      </c>
      <c r="J11" s="2"/>
      <c r="K11" s="9">
        <f t="shared" ref="K11:K45" si="2">1-((H11-F11)/G11)</f>
        <v>0.94448617788461531</v>
      </c>
      <c r="L11" s="2"/>
      <c r="M11" s="2"/>
      <c r="Q11">
        <f t="shared" si="0"/>
        <v>0.73900000000000077</v>
      </c>
    </row>
    <row r="12" spans="1:22" x14ac:dyDescent="0.25">
      <c r="A12" s="4">
        <v>41780</v>
      </c>
      <c r="B12" s="2">
        <f t="shared" si="1"/>
        <v>6</v>
      </c>
      <c r="C12" s="2">
        <v>1</v>
      </c>
      <c r="D12" s="2">
        <v>1</v>
      </c>
      <c r="E12" s="2" t="s">
        <v>74</v>
      </c>
      <c r="F12" s="3">
        <v>16.850999999999999</v>
      </c>
      <c r="G12" s="3">
        <v>15.356</v>
      </c>
      <c r="H12" s="3">
        <v>18.966000000000001</v>
      </c>
      <c r="I12" s="3" t="s">
        <v>110</v>
      </c>
      <c r="J12" s="2"/>
      <c r="K12" s="9">
        <f t="shared" si="2"/>
        <v>0.86226882000520955</v>
      </c>
      <c r="L12" s="2"/>
      <c r="M12" s="2"/>
      <c r="Q12">
        <f>H12-F12</f>
        <v>2.115000000000002</v>
      </c>
    </row>
    <row r="13" spans="1:22" x14ac:dyDescent="0.25">
      <c r="A13" s="4">
        <v>41780</v>
      </c>
      <c r="B13" s="2">
        <f t="shared" si="1"/>
        <v>7</v>
      </c>
      <c r="C13" s="2">
        <v>1</v>
      </c>
      <c r="D13" s="2">
        <v>1</v>
      </c>
      <c r="E13" s="2" t="s">
        <v>75</v>
      </c>
      <c r="F13" s="3">
        <v>16.751000000000001</v>
      </c>
      <c r="G13" s="3">
        <v>14.138</v>
      </c>
      <c r="H13" s="3">
        <v>18.765000000000001</v>
      </c>
      <c r="I13" s="3" t="s">
        <v>111</v>
      </c>
      <c r="J13" s="2"/>
      <c r="K13" s="9">
        <f t="shared" si="2"/>
        <v>0.85754703635592022</v>
      </c>
      <c r="L13" s="2"/>
      <c r="M13" s="2"/>
      <c r="Q13">
        <f t="shared" si="0"/>
        <v>2.0139999999999993</v>
      </c>
    </row>
    <row r="14" spans="1:22" x14ac:dyDescent="0.25">
      <c r="A14" s="4">
        <v>41780</v>
      </c>
      <c r="B14" s="2">
        <f t="shared" si="1"/>
        <v>8</v>
      </c>
      <c r="C14" s="2">
        <v>1</v>
      </c>
      <c r="D14" s="2">
        <v>1</v>
      </c>
      <c r="E14" s="2" t="s">
        <v>76</v>
      </c>
      <c r="F14" s="3">
        <v>16.702999999999999</v>
      </c>
      <c r="G14" s="3">
        <v>18.091999999999999</v>
      </c>
      <c r="H14" s="3">
        <v>21.106999999999999</v>
      </c>
      <c r="I14" s="3" t="s">
        <v>112</v>
      </c>
      <c r="J14" s="2"/>
      <c r="K14" s="9">
        <f t="shared" si="2"/>
        <v>0.7565774928145037</v>
      </c>
      <c r="L14" s="2"/>
      <c r="M14" s="2"/>
      <c r="Q14">
        <f t="shared" si="0"/>
        <v>4.4039999999999999</v>
      </c>
    </row>
    <row r="15" spans="1:22" x14ac:dyDescent="0.25">
      <c r="A15" s="4">
        <v>41780</v>
      </c>
      <c r="B15" s="2">
        <f t="shared" si="1"/>
        <v>9</v>
      </c>
      <c r="C15" s="2">
        <v>1</v>
      </c>
      <c r="D15" s="2">
        <v>1</v>
      </c>
      <c r="E15" s="2" t="s">
        <v>77</v>
      </c>
      <c r="F15" s="3">
        <v>16.164999999999999</v>
      </c>
      <c r="G15" s="3">
        <v>11.688000000000001</v>
      </c>
      <c r="H15" s="3">
        <v>19.013000000000002</v>
      </c>
      <c r="I15" s="3" t="s">
        <v>115</v>
      </c>
      <c r="J15" s="2"/>
      <c r="K15" s="9">
        <f t="shared" si="2"/>
        <v>0.75633127994524274</v>
      </c>
      <c r="L15" s="2"/>
      <c r="M15" s="2"/>
      <c r="Q15">
        <f t="shared" si="0"/>
        <v>2.8480000000000025</v>
      </c>
    </row>
    <row r="16" spans="1:22" x14ac:dyDescent="0.25">
      <c r="A16" s="4">
        <v>41780</v>
      </c>
      <c r="B16" s="2">
        <f t="shared" si="1"/>
        <v>10</v>
      </c>
      <c r="C16" s="2">
        <v>1</v>
      </c>
      <c r="D16" s="2">
        <v>1</v>
      </c>
      <c r="E16" s="2" t="s">
        <v>78</v>
      </c>
      <c r="F16" s="3">
        <v>16.669</v>
      </c>
      <c r="G16" s="3">
        <v>12.039</v>
      </c>
      <c r="H16" s="3">
        <v>19.494</v>
      </c>
      <c r="I16" s="3" t="s">
        <v>116</v>
      </c>
      <c r="J16" s="2"/>
      <c r="K16" s="9">
        <f t="shared" si="2"/>
        <v>0.76534595896669166</v>
      </c>
      <c r="L16" s="2"/>
      <c r="M16" s="2"/>
      <c r="Q16">
        <f t="shared" si="0"/>
        <v>2.8249999999999993</v>
      </c>
    </row>
    <row r="17" spans="1:17" x14ac:dyDescent="0.25">
      <c r="A17" s="4">
        <v>41780</v>
      </c>
      <c r="B17" s="2">
        <f t="shared" si="1"/>
        <v>11</v>
      </c>
      <c r="C17" s="2">
        <v>1</v>
      </c>
      <c r="D17" s="2">
        <v>1</v>
      </c>
      <c r="E17" s="2" t="s">
        <v>79</v>
      </c>
      <c r="F17" s="3">
        <v>16.751000000000001</v>
      </c>
      <c r="G17" s="3">
        <v>15.041</v>
      </c>
      <c r="H17" s="3">
        <v>19.32</v>
      </c>
      <c r="I17" s="3" t="s">
        <v>117</v>
      </c>
      <c r="J17" s="2"/>
      <c r="K17" s="9">
        <f t="shared" si="2"/>
        <v>0.82920018615783531</v>
      </c>
      <c r="L17" s="2"/>
      <c r="M17" s="2"/>
      <c r="Q17">
        <f t="shared" si="0"/>
        <v>2.5689999999999991</v>
      </c>
    </row>
    <row r="18" spans="1:17" x14ac:dyDescent="0.25">
      <c r="A18" s="4">
        <v>41780</v>
      </c>
      <c r="B18" s="2">
        <f t="shared" si="1"/>
        <v>12</v>
      </c>
      <c r="C18" s="2">
        <v>1</v>
      </c>
      <c r="D18" s="2">
        <v>1</v>
      </c>
      <c r="E18" s="2" t="s">
        <v>80</v>
      </c>
      <c r="F18" s="3">
        <v>16.495000000000001</v>
      </c>
      <c r="G18" s="3">
        <v>14.725</v>
      </c>
      <c r="H18" s="3">
        <v>19.815999999999999</v>
      </c>
      <c r="I18" s="3" t="s">
        <v>118</v>
      </c>
      <c r="J18" s="2"/>
      <c r="K18" s="9">
        <f t="shared" si="2"/>
        <v>0.77446519524618007</v>
      </c>
      <c r="L18" s="2"/>
      <c r="M18" s="2"/>
      <c r="Q18">
        <f t="shared" si="0"/>
        <v>3.320999999999998</v>
      </c>
    </row>
    <row r="19" spans="1:17" x14ac:dyDescent="0.25">
      <c r="A19" s="4">
        <v>41780</v>
      </c>
      <c r="B19" s="2">
        <f t="shared" si="1"/>
        <v>13</v>
      </c>
      <c r="C19" s="2">
        <v>1</v>
      </c>
      <c r="D19" s="2">
        <v>1</v>
      </c>
      <c r="E19" s="2" t="s">
        <v>81</v>
      </c>
      <c r="F19" s="3">
        <v>16.753</v>
      </c>
      <c r="G19" s="3">
        <v>13.096</v>
      </c>
      <c r="H19" s="3">
        <v>19.79</v>
      </c>
      <c r="I19" s="3" t="s">
        <v>119</v>
      </c>
      <c r="J19" s="2"/>
      <c r="K19" s="9">
        <f t="shared" si="2"/>
        <v>0.76809712889431891</v>
      </c>
      <c r="L19" s="2"/>
      <c r="M19" s="2"/>
      <c r="Q19">
        <f t="shared" si="0"/>
        <v>3.036999999999999</v>
      </c>
    </row>
    <row r="20" spans="1:17" x14ac:dyDescent="0.25">
      <c r="A20" s="4">
        <v>41780</v>
      </c>
      <c r="B20" s="2">
        <f t="shared" si="1"/>
        <v>14</v>
      </c>
      <c r="C20" s="2">
        <v>1</v>
      </c>
      <c r="D20" s="2">
        <v>1</v>
      </c>
      <c r="E20" s="2" t="s">
        <v>82</v>
      </c>
      <c r="F20" s="3">
        <v>16.754000000000001</v>
      </c>
      <c r="G20" s="3">
        <v>10.365</v>
      </c>
      <c r="H20" s="3">
        <v>19.193000000000001</v>
      </c>
      <c r="I20" s="3" t="s">
        <v>120</v>
      </c>
      <c r="J20" s="2"/>
      <c r="K20" s="9">
        <f t="shared" si="2"/>
        <v>0.7646888567293777</v>
      </c>
      <c r="L20" s="2"/>
      <c r="M20" s="2"/>
      <c r="Q20">
        <f t="shared" si="0"/>
        <v>2.4390000000000001</v>
      </c>
    </row>
    <row r="21" spans="1:17" x14ac:dyDescent="0.25">
      <c r="A21" s="4">
        <v>41780</v>
      </c>
      <c r="B21" s="2">
        <f t="shared" si="1"/>
        <v>15</v>
      </c>
      <c r="C21" s="2">
        <v>1</v>
      </c>
      <c r="D21" s="2">
        <v>1</v>
      </c>
      <c r="E21" s="2" t="s">
        <v>83</v>
      </c>
      <c r="F21" s="3">
        <v>16.579000000000001</v>
      </c>
      <c r="G21" s="3">
        <v>16.867999999999999</v>
      </c>
      <c r="H21" s="3">
        <v>20.617999999999999</v>
      </c>
      <c r="I21" s="3" t="s">
        <v>121</v>
      </c>
      <c r="J21" s="2"/>
      <c r="K21" s="9">
        <f t="shared" si="2"/>
        <v>0.7605525254920561</v>
      </c>
      <c r="L21" s="2"/>
      <c r="M21" s="2"/>
      <c r="Q21">
        <f t="shared" si="0"/>
        <v>4.0389999999999979</v>
      </c>
    </row>
    <row r="22" spans="1:17" x14ac:dyDescent="0.25">
      <c r="A22" s="4">
        <v>41780</v>
      </c>
      <c r="B22" s="2">
        <f t="shared" si="1"/>
        <v>16</v>
      </c>
      <c r="C22" s="2">
        <v>1</v>
      </c>
      <c r="D22" s="2">
        <v>1</v>
      </c>
      <c r="E22" s="2" t="s">
        <v>84</v>
      </c>
      <c r="F22" s="3">
        <v>16.585000000000001</v>
      </c>
      <c r="G22" s="3">
        <v>11.085000000000001</v>
      </c>
      <c r="H22" s="3">
        <v>19.260999999999999</v>
      </c>
      <c r="I22" s="3" t="s">
        <v>122</v>
      </c>
      <c r="J22" s="2"/>
      <c r="K22" s="9">
        <f t="shared" si="2"/>
        <v>0.75859269282814634</v>
      </c>
      <c r="L22" s="2"/>
      <c r="M22" s="2"/>
      <c r="Q22">
        <f t="shared" si="0"/>
        <v>2.6759999999999984</v>
      </c>
    </row>
    <row r="23" spans="1:17" x14ac:dyDescent="0.25">
      <c r="A23" s="4">
        <v>41780</v>
      </c>
      <c r="B23" s="2">
        <f t="shared" si="1"/>
        <v>17</v>
      </c>
      <c r="C23" s="2">
        <v>1</v>
      </c>
      <c r="D23" s="2">
        <v>1</v>
      </c>
      <c r="E23" s="2" t="s">
        <v>85</v>
      </c>
      <c r="F23" s="3">
        <v>16.774000000000001</v>
      </c>
      <c r="G23" s="3">
        <v>11.355</v>
      </c>
      <c r="H23" s="3">
        <v>19.585999999999999</v>
      </c>
      <c r="I23" s="3" t="s">
        <v>123</v>
      </c>
      <c r="J23" s="2"/>
      <c r="K23" s="9">
        <f t="shared" si="2"/>
        <v>0.75235579040070477</v>
      </c>
      <c r="L23" s="2"/>
      <c r="M23" s="2"/>
      <c r="Q23">
        <f t="shared" si="0"/>
        <v>2.8119999999999976</v>
      </c>
    </row>
    <row r="24" spans="1:17" x14ac:dyDescent="0.25">
      <c r="A24" s="4">
        <v>41780</v>
      </c>
      <c r="B24" s="2">
        <f t="shared" si="1"/>
        <v>18</v>
      </c>
      <c r="C24" s="2">
        <v>1</v>
      </c>
      <c r="D24" s="2">
        <v>1</v>
      </c>
      <c r="E24" s="2" t="s">
        <v>86</v>
      </c>
      <c r="F24" s="3">
        <v>16.724</v>
      </c>
      <c r="G24" s="3">
        <v>11.753</v>
      </c>
      <c r="H24" s="3">
        <v>19.327999999999999</v>
      </c>
      <c r="I24" s="3" t="s">
        <v>124</v>
      </c>
      <c r="J24" s="2"/>
      <c r="K24" s="9">
        <f t="shared" si="2"/>
        <v>0.77843954734961296</v>
      </c>
      <c r="L24" s="2"/>
      <c r="M24" s="2"/>
      <c r="Q24">
        <f t="shared" si="0"/>
        <v>2.6039999999999992</v>
      </c>
    </row>
    <row r="25" spans="1:17" x14ac:dyDescent="0.25">
      <c r="A25" s="4">
        <v>41780</v>
      </c>
      <c r="B25" s="2">
        <f t="shared" si="1"/>
        <v>19</v>
      </c>
      <c r="C25" s="2">
        <v>1</v>
      </c>
      <c r="D25" s="2">
        <v>1</v>
      </c>
      <c r="E25" s="2" t="s">
        <v>87</v>
      </c>
      <c r="F25" s="3">
        <v>16.247</v>
      </c>
      <c r="G25" s="3">
        <v>12.872</v>
      </c>
      <c r="H25" s="3">
        <v>20.908000000000001</v>
      </c>
      <c r="I25" s="3" t="s">
        <v>125</v>
      </c>
      <c r="J25" s="2"/>
      <c r="K25" s="9">
        <f t="shared" si="2"/>
        <v>0.63789620882535725</v>
      </c>
      <c r="L25" s="2"/>
      <c r="M25" s="2"/>
      <c r="Q25">
        <f t="shared" si="0"/>
        <v>4.6610000000000014</v>
      </c>
    </row>
    <row r="26" spans="1:17" x14ac:dyDescent="0.25">
      <c r="A26" s="4">
        <v>41780</v>
      </c>
      <c r="B26" s="2">
        <f t="shared" si="1"/>
        <v>20</v>
      </c>
      <c r="C26" s="2">
        <v>1</v>
      </c>
      <c r="D26" s="2">
        <v>1</v>
      </c>
      <c r="E26" s="2" t="s">
        <v>88</v>
      </c>
      <c r="F26" s="3">
        <v>16.635999999999999</v>
      </c>
      <c r="G26" s="3">
        <v>14.292999999999999</v>
      </c>
      <c r="H26" s="3">
        <v>20.001000000000001</v>
      </c>
      <c r="I26" s="3" t="s">
        <v>126</v>
      </c>
      <c r="J26" s="2"/>
      <c r="K26" s="9">
        <f t="shared" si="2"/>
        <v>0.76457006926467486</v>
      </c>
      <c r="L26" s="2"/>
      <c r="M26" s="2"/>
      <c r="Q26">
        <f t="shared" si="0"/>
        <v>3.365000000000002</v>
      </c>
    </row>
    <row r="27" spans="1:17" x14ac:dyDescent="0.25">
      <c r="A27" s="4">
        <v>41780</v>
      </c>
      <c r="B27" s="2">
        <f t="shared" si="1"/>
        <v>21</v>
      </c>
      <c r="C27" s="2">
        <v>1</v>
      </c>
      <c r="D27" s="2">
        <v>1</v>
      </c>
      <c r="E27" s="2" t="s">
        <v>89</v>
      </c>
      <c r="F27" s="3">
        <v>16.925999999999998</v>
      </c>
      <c r="G27" s="3">
        <v>11.374000000000001</v>
      </c>
      <c r="H27" s="3">
        <v>19.091000000000001</v>
      </c>
      <c r="I27" s="3" t="s">
        <v>127</v>
      </c>
      <c r="J27" s="2"/>
      <c r="K27" s="9">
        <f t="shared" si="2"/>
        <v>0.80965359592052022</v>
      </c>
      <c r="L27" s="2"/>
      <c r="M27" s="2"/>
      <c r="Q27">
        <f t="shared" si="0"/>
        <v>2.1650000000000027</v>
      </c>
    </row>
    <row r="28" spans="1:17" x14ac:dyDescent="0.25">
      <c r="A28" s="4">
        <v>41780</v>
      </c>
      <c r="B28" s="2">
        <f t="shared" si="1"/>
        <v>22</v>
      </c>
      <c r="C28" s="2">
        <v>1</v>
      </c>
      <c r="D28" s="2">
        <v>1</v>
      </c>
      <c r="E28" s="2" t="s">
        <v>90</v>
      </c>
      <c r="F28" s="3">
        <v>16.553000000000001</v>
      </c>
      <c r="G28" s="3">
        <v>10.784000000000001</v>
      </c>
      <c r="H28" s="3">
        <v>18.946999999999999</v>
      </c>
      <c r="I28" s="3" t="s">
        <v>128</v>
      </c>
      <c r="J28" s="2"/>
      <c r="K28" s="9">
        <f t="shared" si="2"/>
        <v>0.77800445103857585</v>
      </c>
      <c r="L28" s="2"/>
      <c r="M28" s="2"/>
      <c r="Q28">
        <f t="shared" si="0"/>
        <v>2.3939999999999984</v>
      </c>
    </row>
    <row r="29" spans="1:17" x14ac:dyDescent="0.25">
      <c r="A29" s="4">
        <v>41780</v>
      </c>
      <c r="B29" s="2">
        <f t="shared" si="1"/>
        <v>23</v>
      </c>
      <c r="C29" s="2">
        <v>1</v>
      </c>
      <c r="D29" s="2">
        <v>1</v>
      </c>
      <c r="E29" s="2" t="s">
        <v>91</v>
      </c>
      <c r="F29" s="3">
        <v>16.655999999999999</v>
      </c>
      <c r="G29" s="3">
        <v>11.295999999999999</v>
      </c>
      <c r="H29" s="3">
        <v>19.97</v>
      </c>
      <c r="I29" s="3" t="s">
        <v>129</v>
      </c>
      <c r="J29" s="2"/>
      <c r="K29" s="9">
        <f t="shared" si="2"/>
        <v>0.70662181303116145</v>
      </c>
      <c r="L29" s="2"/>
      <c r="M29" s="2"/>
      <c r="Q29">
        <f t="shared" si="0"/>
        <v>3.3140000000000001</v>
      </c>
    </row>
    <row r="30" spans="1:17" x14ac:dyDescent="0.25">
      <c r="A30" s="4">
        <v>41780</v>
      </c>
      <c r="B30" s="2">
        <f t="shared" si="1"/>
        <v>24</v>
      </c>
      <c r="C30" s="2">
        <v>1</v>
      </c>
      <c r="D30" s="2">
        <v>1</v>
      </c>
      <c r="E30" s="2" t="s">
        <v>92</v>
      </c>
      <c r="F30" s="3">
        <v>16.454999999999998</v>
      </c>
      <c r="G30" s="3">
        <v>11.23</v>
      </c>
      <c r="H30" s="3">
        <v>19.018999999999998</v>
      </c>
      <c r="I30" s="3" t="s">
        <v>130</v>
      </c>
      <c r="J30" s="2"/>
      <c r="K30" s="9">
        <f t="shared" si="2"/>
        <v>0.77168299198575241</v>
      </c>
      <c r="L30" s="2"/>
      <c r="M30" s="2"/>
      <c r="Q30">
        <f t="shared" si="0"/>
        <v>2.5640000000000001</v>
      </c>
    </row>
    <row r="31" spans="1:17" x14ac:dyDescent="0.25">
      <c r="A31" s="4">
        <v>41780</v>
      </c>
      <c r="B31" s="2">
        <f t="shared" si="1"/>
        <v>25</v>
      </c>
      <c r="C31" s="2">
        <v>1</v>
      </c>
      <c r="D31" s="2">
        <v>1</v>
      </c>
      <c r="E31" s="2" t="s">
        <v>93</v>
      </c>
      <c r="F31" s="3">
        <v>16.497</v>
      </c>
      <c r="G31" s="3">
        <v>11.211</v>
      </c>
      <c r="H31" s="3">
        <v>17.864000000000001</v>
      </c>
      <c r="I31" s="3" t="s">
        <v>131</v>
      </c>
      <c r="J31" s="2"/>
      <c r="K31" s="9">
        <f t="shared" si="2"/>
        <v>0.87806618499687805</v>
      </c>
      <c r="L31" s="2"/>
      <c r="M31" s="2"/>
      <c r="Q31">
        <f t="shared" si="0"/>
        <v>1.3670000000000009</v>
      </c>
    </row>
    <row r="32" spans="1:17" x14ac:dyDescent="0.25">
      <c r="A32" s="4">
        <v>41780</v>
      </c>
      <c r="B32" s="2">
        <f t="shared" si="1"/>
        <v>26</v>
      </c>
      <c r="C32" s="2">
        <v>1</v>
      </c>
      <c r="D32" s="2">
        <v>1</v>
      </c>
      <c r="E32" s="2" t="s">
        <v>94</v>
      </c>
      <c r="F32" s="3">
        <v>16.555</v>
      </c>
      <c r="G32" s="3">
        <v>12.83</v>
      </c>
      <c r="H32" s="3">
        <v>18.981000000000002</v>
      </c>
      <c r="I32" s="3" t="s">
        <v>132</v>
      </c>
      <c r="J32" s="2"/>
      <c r="K32" s="9">
        <f t="shared" si="2"/>
        <v>0.81091192517537003</v>
      </c>
      <c r="L32" s="2"/>
      <c r="M32" s="2"/>
      <c r="Q32">
        <f t="shared" si="0"/>
        <v>2.4260000000000019</v>
      </c>
    </row>
    <row r="33" spans="1:17" x14ac:dyDescent="0.25">
      <c r="A33" s="4">
        <v>41780</v>
      </c>
      <c r="B33" s="2">
        <f t="shared" si="1"/>
        <v>27</v>
      </c>
      <c r="C33" s="2">
        <v>1</v>
      </c>
      <c r="D33" s="2">
        <v>1</v>
      </c>
      <c r="E33" s="2" t="s">
        <v>95</v>
      </c>
      <c r="F33" s="3">
        <v>16.391999999999999</v>
      </c>
      <c r="G33" s="3">
        <v>11.766999999999999</v>
      </c>
      <c r="H33" s="3">
        <v>17.417999999999999</v>
      </c>
      <c r="I33" s="3" t="s">
        <v>133</v>
      </c>
      <c r="J33" s="2"/>
      <c r="K33" s="9">
        <f t="shared" si="2"/>
        <v>0.91280700263448633</v>
      </c>
      <c r="L33" s="2"/>
      <c r="M33" s="2"/>
      <c r="Q33">
        <f t="shared" si="0"/>
        <v>1.0259999999999998</v>
      </c>
    </row>
    <row r="34" spans="1:17" x14ac:dyDescent="0.25">
      <c r="A34" s="4">
        <v>41780</v>
      </c>
      <c r="B34" s="2">
        <f t="shared" si="1"/>
        <v>28</v>
      </c>
      <c r="C34" s="2">
        <v>1</v>
      </c>
      <c r="D34" s="2">
        <v>1</v>
      </c>
      <c r="E34" s="2" t="s">
        <v>96</v>
      </c>
      <c r="F34" s="3">
        <v>16.899000000000001</v>
      </c>
      <c r="G34" s="3">
        <v>12.379</v>
      </c>
      <c r="H34" s="3">
        <v>19.748999999999999</v>
      </c>
      <c r="I34" s="3" t="s">
        <v>134</v>
      </c>
      <c r="J34" s="2"/>
      <c r="K34" s="9">
        <f t="shared" si="2"/>
        <v>0.7697713870264159</v>
      </c>
      <c r="L34" s="2"/>
      <c r="M34" s="2"/>
      <c r="Q34">
        <f t="shared" si="0"/>
        <v>2.8499999999999979</v>
      </c>
    </row>
    <row r="35" spans="1:17" x14ac:dyDescent="0.25">
      <c r="A35" s="4">
        <v>41780</v>
      </c>
      <c r="B35" s="2">
        <f t="shared" si="1"/>
        <v>29</v>
      </c>
      <c r="C35" s="2">
        <v>1</v>
      </c>
      <c r="D35" s="2">
        <v>1</v>
      </c>
      <c r="E35" s="2" t="s">
        <v>97</v>
      </c>
      <c r="F35" s="3">
        <v>16.664000000000001</v>
      </c>
      <c r="G35" s="3">
        <v>8.6750000000000007</v>
      </c>
      <c r="H35" s="3">
        <v>18.881</v>
      </c>
      <c r="I35" s="3" t="s">
        <v>135</v>
      </c>
      <c r="J35" s="2"/>
      <c r="K35" s="9">
        <f t="shared" si="2"/>
        <v>0.74443804034582151</v>
      </c>
      <c r="L35" s="2"/>
      <c r="M35" s="2"/>
      <c r="Q35">
        <f t="shared" si="0"/>
        <v>2.2169999999999987</v>
      </c>
    </row>
    <row r="36" spans="1:17" x14ac:dyDescent="0.25">
      <c r="A36" s="4">
        <v>41780</v>
      </c>
      <c r="B36" s="2">
        <f t="shared" si="1"/>
        <v>30</v>
      </c>
      <c r="C36" s="2">
        <v>1</v>
      </c>
      <c r="D36" s="2">
        <v>1</v>
      </c>
      <c r="E36" s="2" t="s">
        <v>98</v>
      </c>
      <c r="F36" s="3">
        <v>16.672999999999998</v>
      </c>
      <c r="G36" s="3">
        <v>7.4870000000000001</v>
      </c>
      <c r="H36" s="3">
        <v>18.321000000000002</v>
      </c>
      <c r="I36" s="3" t="s">
        <v>136</v>
      </c>
      <c r="J36" s="2"/>
      <c r="K36" s="9">
        <f t="shared" si="2"/>
        <v>0.77988513423266959</v>
      </c>
      <c r="L36" s="2"/>
      <c r="M36" s="2"/>
      <c r="Q36">
        <f t="shared" si="0"/>
        <v>1.6480000000000032</v>
      </c>
    </row>
    <row r="37" spans="1:17" x14ac:dyDescent="0.25">
      <c r="A37" s="4">
        <v>41780</v>
      </c>
      <c r="B37" s="2">
        <f t="shared" si="1"/>
        <v>31</v>
      </c>
      <c r="C37" s="2">
        <v>1</v>
      </c>
      <c r="D37" s="2">
        <v>1</v>
      </c>
      <c r="E37" s="3" t="s">
        <v>99</v>
      </c>
      <c r="F37" s="3">
        <v>16.776</v>
      </c>
      <c r="G37" s="3">
        <v>5.39</v>
      </c>
      <c r="H37" s="3">
        <v>17.998999999999999</v>
      </c>
      <c r="I37" s="3" t="s">
        <v>137</v>
      </c>
      <c r="K37" s="9">
        <f t="shared" si="2"/>
        <v>0.77309833024118757</v>
      </c>
      <c r="Q37">
        <f t="shared" si="0"/>
        <v>1.222999999999999</v>
      </c>
    </row>
    <row r="38" spans="1:17" x14ac:dyDescent="0.25">
      <c r="A38" s="4">
        <v>41780</v>
      </c>
      <c r="B38" s="2">
        <f t="shared" si="1"/>
        <v>32</v>
      </c>
      <c r="C38" s="2">
        <v>1</v>
      </c>
      <c r="D38" s="2">
        <v>1</v>
      </c>
      <c r="E38" s="3" t="s">
        <v>100</v>
      </c>
      <c r="F38" s="3">
        <v>16.690999999999999</v>
      </c>
      <c r="G38" s="3">
        <v>8.2780000000000005</v>
      </c>
      <c r="H38" s="3">
        <v>18.510000000000002</v>
      </c>
      <c r="I38" s="3" t="s">
        <v>138</v>
      </c>
      <c r="K38" s="9">
        <f t="shared" si="2"/>
        <v>0.78026093259241336</v>
      </c>
      <c r="Q38">
        <f t="shared" si="0"/>
        <v>1.8190000000000026</v>
      </c>
    </row>
    <row r="39" spans="1:17" x14ac:dyDescent="0.25">
      <c r="A39" s="4">
        <v>41780</v>
      </c>
      <c r="B39" s="2">
        <f t="shared" si="1"/>
        <v>33</v>
      </c>
      <c r="C39" s="2">
        <v>1</v>
      </c>
      <c r="D39" s="2">
        <v>1</v>
      </c>
      <c r="E39" s="3" t="s">
        <v>101</v>
      </c>
      <c r="F39" s="3">
        <v>16.504999999999999</v>
      </c>
      <c r="G39" s="3">
        <v>9.1460000000000008</v>
      </c>
      <c r="H39" s="3">
        <v>18.64</v>
      </c>
      <c r="I39" s="3" t="s">
        <v>139</v>
      </c>
      <c r="K39" s="9">
        <f t="shared" si="2"/>
        <v>0.76656461841242063</v>
      </c>
      <c r="Q39">
        <f t="shared" si="0"/>
        <v>2.1350000000000016</v>
      </c>
    </row>
    <row r="40" spans="1:17" x14ac:dyDescent="0.25">
      <c r="A40" s="4">
        <v>41780</v>
      </c>
      <c r="B40" s="2">
        <f t="shared" si="1"/>
        <v>34</v>
      </c>
      <c r="C40" s="2">
        <v>1</v>
      </c>
      <c r="D40" s="2">
        <v>1</v>
      </c>
      <c r="E40" s="3" t="s">
        <v>102</v>
      </c>
      <c r="F40" s="3">
        <v>16.369</v>
      </c>
      <c r="G40" s="3">
        <v>9.0180000000000007</v>
      </c>
      <c r="H40" s="3">
        <v>18.452000000000002</v>
      </c>
      <c r="I40" s="3" t="s">
        <v>140</v>
      </c>
      <c r="K40" s="9">
        <f t="shared" si="2"/>
        <v>0.76901752051452632</v>
      </c>
      <c r="Q40">
        <f t="shared" si="0"/>
        <v>2.083000000000002</v>
      </c>
    </row>
    <row r="41" spans="1:17" x14ac:dyDescent="0.25">
      <c r="A41" s="4">
        <v>41780</v>
      </c>
      <c r="B41" s="2">
        <f t="shared" si="1"/>
        <v>35</v>
      </c>
      <c r="C41" s="2">
        <v>1</v>
      </c>
      <c r="D41" s="2">
        <v>1</v>
      </c>
      <c r="E41" s="3" t="s">
        <v>103</v>
      </c>
      <c r="F41" s="3">
        <v>16.268999999999998</v>
      </c>
      <c r="G41" s="3">
        <v>7.3479999999999999</v>
      </c>
      <c r="H41" s="3">
        <v>17.962</v>
      </c>
      <c r="I41" s="3" t="s">
        <v>141</v>
      </c>
      <c r="K41" s="9">
        <f t="shared" si="2"/>
        <v>0.76959716929776789</v>
      </c>
      <c r="Q41">
        <f t="shared" si="0"/>
        <v>1.6930000000000014</v>
      </c>
    </row>
    <row r="42" spans="1:17" x14ac:dyDescent="0.25">
      <c r="A42" s="4">
        <v>41780</v>
      </c>
      <c r="B42" s="2">
        <f t="shared" si="1"/>
        <v>36</v>
      </c>
      <c r="C42" s="2">
        <v>1</v>
      </c>
      <c r="D42" s="2">
        <v>1</v>
      </c>
      <c r="E42" s="3" t="s">
        <v>104</v>
      </c>
      <c r="F42" s="3">
        <v>16.536999999999999</v>
      </c>
      <c r="G42" s="3">
        <v>8.7530000000000001</v>
      </c>
      <c r="H42" s="3">
        <v>18.654</v>
      </c>
      <c r="I42" s="3" t="s">
        <v>142</v>
      </c>
      <c r="K42" s="9">
        <f t="shared" si="2"/>
        <v>0.75814006626299546</v>
      </c>
      <c r="Q42">
        <f t="shared" si="0"/>
        <v>2.1170000000000009</v>
      </c>
    </row>
    <row r="43" spans="1:17" x14ac:dyDescent="0.25">
      <c r="A43" s="4">
        <v>41780</v>
      </c>
      <c r="B43" s="2">
        <f t="shared" si="1"/>
        <v>37</v>
      </c>
      <c r="C43" s="2">
        <v>1</v>
      </c>
      <c r="D43" s="2">
        <v>1</v>
      </c>
      <c r="E43" s="3" t="s">
        <v>105</v>
      </c>
      <c r="F43" s="3">
        <v>16.501000000000001</v>
      </c>
      <c r="G43" s="3">
        <v>6.4809999999999999</v>
      </c>
      <c r="H43" s="3">
        <v>17.962</v>
      </c>
      <c r="I43" s="3" t="s">
        <v>143</v>
      </c>
      <c r="K43" s="9">
        <f t="shared" si="2"/>
        <v>0.77457182533559654</v>
      </c>
      <c r="Q43">
        <f t="shared" si="0"/>
        <v>1.4609999999999985</v>
      </c>
    </row>
    <row r="44" spans="1:17" x14ac:dyDescent="0.25">
      <c r="A44" s="4">
        <v>41780</v>
      </c>
      <c r="B44" s="2">
        <f t="shared" si="1"/>
        <v>38</v>
      </c>
      <c r="C44" s="2">
        <v>1</v>
      </c>
      <c r="D44" s="2">
        <v>1</v>
      </c>
      <c r="E44" s="3" t="s">
        <v>106</v>
      </c>
      <c r="F44" s="3">
        <v>16.776</v>
      </c>
      <c r="G44" s="3">
        <v>11.471</v>
      </c>
      <c r="H44" s="3">
        <v>17.085999999999999</v>
      </c>
      <c r="I44" t="s">
        <v>113</v>
      </c>
      <c r="K44" s="9">
        <f t="shared" si="2"/>
        <v>0.97297532909075068</v>
      </c>
      <c r="Q44">
        <f t="shared" si="0"/>
        <v>0.30999999999999872</v>
      </c>
    </row>
    <row r="45" spans="1:17" x14ac:dyDescent="0.25">
      <c r="A45" s="4">
        <v>41780</v>
      </c>
      <c r="B45" s="2">
        <f t="shared" si="1"/>
        <v>39</v>
      </c>
      <c r="C45" s="2">
        <v>1</v>
      </c>
      <c r="D45" s="2">
        <v>1</v>
      </c>
      <c r="E45" s="3" t="s">
        <v>107</v>
      </c>
      <c r="F45" s="3">
        <v>16.664999999999999</v>
      </c>
      <c r="G45" s="3">
        <v>16.289000000000001</v>
      </c>
      <c r="H45" s="3">
        <v>17.119</v>
      </c>
      <c r="I45" t="s">
        <v>114</v>
      </c>
      <c r="K45" s="9">
        <f t="shared" si="2"/>
        <v>0.97212843022898887</v>
      </c>
      <c r="Q45">
        <f t="shared" si="0"/>
        <v>0.45400000000000063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Raw biomass data</vt:lpstr>
      <vt:lpstr>Raw AFDW data</vt:lpstr>
    </vt:vector>
  </TitlesOfParts>
  <Company>Vrije Universiteit Amsterdam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Egmond, E.M. van</dc:creator>
  <cp:lastModifiedBy>Egmond, E.M. van</cp:lastModifiedBy>
  <cp:lastPrinted>2014-06-03T07:59:02Z</cp:lastPrinted>
  <dcterms:created xsi:type="dcterms:W3CDTF">2014-05-21T07:31:49Z</dcterms:created>
  <dcterms:modified xsi:type="dcterms:W3CDTF">2015-02-06T10:42:12Z</dcterms:modified>
</cp:coreProperties>
</file>