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AppData\Rivierbeheer\Reneerkensm01\Projecten\_temp\Bodemsamenstelling Rijntakken\2016_Project_Suppletie_Boven-Rijn\2016\"/>
    </mc:Choice>
  </mc:AlternateContent>
  <bookViews>
    <workbookView xWindow="480" yWindow="120" windowWidth="18315" windowHeight="723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158" i="1" l="1"/>
  <c r="C179" i="1" s="1"/>
  <c r="D200" i="1" s="1"/>
  <c r="B156" i="1"/>
  <c r="B155" i="1"/>
  <c r="C176" i="1" s="1"/>
  <c r="D197" i="1" s="1"/>
  <c r="B154" i="1"/>
  <c r="B153" i="1"/>
  <c r="B152" i="1"/>
  <c r="B151" i="1"/>
  <c r="C172" i="1" s="1"/>
  <c r="D193" i="1" s="1"/>
  <c r="B150" i="1"/>
  <c r="B149" i="1"/>
  <c r="B148" i="1"/>
  <c r="B147" i="1"/>
  <c r="C168" i="1" s="1"/>
  <c r="D189" i="1" s="1"/>
  <c r="B146" i="1"/>
  <c r="B145" i="1"/>
  <c r="B144" i="1"/>
  <c r="B143" i="1"/>
  <c r="C164" i="1" s="1"/>
  <c r="D185" i="1" s="1"/>
  <c r="B142" i="1"/>
  <c r="B140" i="1"/>
  <c r="C177" i="1"/>
  <c r="D198" i="1" s="1"/>
  <c r="C175" i="1"/>
  <c r="D196" i="1" s="1"/>
  <c r="C174" i="1"/>
  <c r="D195" i="1" s="1"/>
  <c r="C173" i="1"/>
  <c r="D194" i="1" s="1"/>
  <c r="C171" i="1"/>
  <c r="D192" i="1" s="1"/>
  <c r="C170" i="1"/>
  <c r="D191" i="1" s="1"/>
  <c r="C169" i="1"/>
  <c r="D190" i="1" s="1"/>
  <c r="C167" i="1"/>
  <c r="D188" i="1" s="1"/>
  <c r="C166" i="1"/>
  <c r="D187" i="1" s="1"/>
  <c r="C165" i="1"/>
  <c r="D186" i="1" s="1"/>
  <c r="C163" i="1"/>
  <c r="D184" i="1" s="1"/>
  <c r="C161" i="1"/>
  <c r="D182" i="1" s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D106" i="1"/>
  <c r="C106" i="1"/>
  <c r="B106" i="1"/>
  <c r="P89" i="1"/>
  <c r="V63" i="1"/>
  <c r="V62" i="1" s="1"/>
  <c r="V61" i="1" s="1"/>
  <c r="V60" i="1" s="1"/>
  <c r="V59" i="1" s="1"/>
  <c r="V58" i="1" s="1"/>
  <c r="V57" i="1" s="1"/>
  <c r="V56" i="1" s="1"/>
  <c r="V55" i="1" s="1"/>
  <c r="V54" i="1" s="1"/>
  <c r="V53" i="1" s="1"/>
  <c r="V52" i="1" s="1"/>
  <c r="V51" i="1" s="1"/>
  <c r="V50" i="1" s="1"/>
  <c r="V49" i="1" s="1"/>
  <c r="U63" i="1"/>
  <c r="T63" i="1"/>
  <c r="S63" i="1"/>
  <c r="S62" i="1" s="1"/>
  <c r="S61" i="1" s="1"/>
  <c r="S60" i="1" s="1"/>
  <c r="S59" i="1" s="1"/>
  <c r="S58" i="1" s="1"/>
  <c r="S57" i="1" s="1"/>
  <c r="S56" i="1" s="1"/>
  <c r="S55" i="1" s="1"/>
  <c r="S54" i="1" s="1"/>
  <c r="S53" i="1" s="1"/>
  <c r="S52" i="1" s="1"/>
  <c r="S51" i="1" s="1"/>
  <c r="S50" i="1" s="1"/>
  <c r="S49" i="1" s="1"/>
  <c r="R63" i="1"/>
  <c r="R62" i="1" s="1"/>
  <c r="R61" i="1" s="1"/>
  <c r="R60" i="1" s="1"/>
  <c r="R59" i="1" s="1"/>
  <c r="R58" i="1" s="1"/>
  <c r="R57" i="1" s="1"/>
  <c r="R56" i="1" s="1"/>
  <c r="R55" i="1" s="1"/>
  <c r="R54" i="1" s="1"/>
  <c r="R53" i="1" s="1"/>
  <c r="R52" i="1" s="1"/>
  <c r="R51" i="1" s="1"/>
  <c r="R50" i="1" s="1"/>
  <c r="R49" i="1" s="1"/>
  <c r="U62" i="1"/>
  <c r="T62" i="1"/>
  <c r="T61" i="1" s="1"/>
  <c r="T60" i="1" s="1"/>
  <c r="T59" i="1" s="1"/>
  <c r="T58" i="1" s="1"/>
  <c r="T57" i="1" s="1"/>
  <c r="T56" i="1" s="1"/>
  <c r="T55" i="1" s="1"/>
  <c r="T54" i="1" s="1"/>
  <c r="T53" i="1" s="1"/>
  <c r="T52" i="1" s="1"/>
  <c r="T51" i="1" s="1"/>
  <c r="T50" i="1" s="1"/>
  <c r="T49" i="1" s="1"/>
  <c r="U61" i="1"/>
  <c r="U60" i="1" s="1"/>
  <c r="U59" i="1" s="1"/>
  <c r="U58" i="1" s="1"/>
  <c r="U57" i="1" s="1"/>
  <c r="U56" i="1" s="1"/>
  <c r="U55" i="1" s="1"/>
  <c r="U54" i="1" s="1"/>
  <c r="U53" i="1" s="1"/>
  <c r="U52" i="1" s="1"/>
  <c r="U51" i="1" s="1"/>
  <c r="U50" i="1" s="1"/>
  <c r="U49" i="1" s="1"/>
  <c r="Q63" i="1"/>
  <c r="Q62" i="1"/>
  <c r="Q61" i="1" s="1"/>
  <c r="Q60" i="1" s="1"/>
  <c r="Q59" i="1" s="1"/>
  <c r="Q58" i="1" s="1"/>
  <c r="Q57" i="1" s="1"/>
  <c r="Q56" i="1" s="1"/>
  <c r="Q55" i="1" s="1"/>
  <c r="Q54" i="1" s="1"/>
  <c r="Q53" i="1" s="1"/>
  <c r="Q52" i="1" s="1"/>
  <c r="Q51" i="1" s="1"/>
  <c r="Q50" i="1" s="1"/>
  <c r="Q49" i="1" s="1"/>
  <c r="M63" i="1"/>
  <c r="M62" i="1" s="1"/>
  <c r="M61" i="1" s="1"/>
  <c r="M60" i="1" s="1"/>
  <c r="M59" i="1" s="1"/>
  <c r="M58" i="1" s="1"/>
  <c r="M57" i="1" s="1"/>
  <c r="M56" i="1" s="1"/>
  <c r="M55" i="1" s="1"/>
  <c r="M54" i="1" s="1"/>
  <c r="M53" i="1" s="1"/>
  <c r="M52" i="1" s="1"/>
  <c r="M51" i="1" s="1"/>
  <c r="M50" i="1" s="1"/>
  <c r="M49" i="1" s="1"/>
  <c r="L63" i="1"/>
  <c r="K63" i="1"/>
  <c r="J63" i="1"/>
  <c r="J62" i="1" s="1"/>
  <c r="J61" i="1" s="1"/>
  <c r="J60" i="1" s="1"/>
  <c r="J59" i="1" s="1"/>
  <c r="J58" i="1" s="1"/>
  <c r="J57" i="1" s="1"/>
  <c r="J56" i="1" s="1"/>
  <c r="J55" i="1" s="1"/>
  <c r="J54" i="1" s="1"/>
  <c r="J53" i="1" s="1"/>
  <c r="J52" i="1" s="1"/>
  <c r="J51" i="1" s="1"/>
  <c r="J50" i="1" s="1"/>
  <c r="J49" i="1" s="1"/>
  <c r="I63" i="1"/>
  <c r="I62" i="1" s="1"/>
  <c r="I61" i="1" s="1"/>
  <c r="I60" i="1" s="1"/>
  <c r="I59" i="1" s="1"/>
  <c r="I58" i="1" s="1"/>
  <c r="I57" i="1" s="1"/>
  <c r="I56" i="1" s="1"/>
  <c r="I55" i="1" s="1"/>
  <c r="I54" i="1" s="1"/>
  <c r="I53" i="1" s="1"/>
  <c r="I52" i="1" s="1"/>
  <c r="I51" i="1" s="1"/>
  <c r="I50" i="1" s="1"/>
  <c r="I49" i="1" s="1"/>
  <c r="H63" i="1"/>
  <c r="L62" i="1"/>
  <c r="L61" i="1" s="1"/>
  <c r="L60" i="1" s="1"/>
  <c r="L59" i="1" s="1"/>
  <c r="L58" i="1" s="1"/>
  <c r="L57" i="1" s="1"/>
  <c r="L56" i="1" s="1"/>
  <c r="L55" i="1" s="1"/>
  <c r="L54" i="1" s="1"/>
  <c r="L53" i="1" s="1"/>
  <c r="L52" i="1" s="1"/>
  <c r="L51" i="1" s="1"/>
  <c r="L50" i="1" s="1"/>
  <c r="L49" i="1" s="1"/>
  <c r="K62" i="1"/>
  <c r="K61" i="1" s="1"/>
  <c r="K60" i="1" s="1"/>
  <c r="K59" i="1" s="1"/>
  <c r="K58" i="1" s="1"/>
  <c r="K57" i="1" s="1"/>
  <c r="K56" i="1" s="1"/>
  <c r="K55" i="1" s="1"/>
  <c r="K54" i="1" s="1"/>
  <c r="K53" i="1" s="1"/>
  <c r="K52" i="1" s="1"/>
  <c r="K51" i="1" s="1"/>
  <c r="K50" i="1" s="1"/>
  <c r="K49" i="1" s="1"/>
  <c r="H62" i="1"/>
  <c r="H61" i="1" s="1"/>
  <c r="H60" i="1" s="1"/>
  <c r="H59" i="1" s="1"/>
  <c r="H58" i="1" s="1"/>
  <c r="H57" i="1" s="1"/>
  <c r="H56" i="1" s="1"/>
  <c r="H55" i="1" s="1"/>
  <c r="H54" i="1" s="1"/>
  <c r="H53" i="1" s="1"/>
  <c r="H52" i="1" s="1"/>
  <c r="H51" i="1" s="1"/>
  <c r="H50" i="1" s="1"/>
  <c r="H49" i="1" s="1"/>
  <c r="G63" i="1"/>
  <c r="G62" i="1"/>
  <c r="G61" i="1" s="1"/>
  <c r="G60" i="1" s="1"/>
  <c r="G59" i="1" s="1"/>
  <c r="G58" i="1" s="1"/>
  <c r="G57" i="1" s="1"/>
  <c r="G56" i="1" s="1"/>
  <c r="G55" i="1" s="1"/>
  <c r="G54" i="1" s="1"/>
  <c r="G53" i="1" s="1"/>
  <c r="G52" i="1" s="1"/>
  <c r="G51" i="1" s="1"/>
  <c r="G50" i="1" s="1"/>
  <c r="G49" i="1" s="1"/>
  <c r="F63" i="1"/>
  <c r="F62" i="1"/>
  <c r="F61" i="1" s="1"/>
  <c r="F60" i="1" s="1"/>
  <c r="F59" i="1" s="1"/>
  <c r="F58" i="1" s="1"/>
  <c r="F57" i="1" s="1"/>
  <c r="F56" i="1" s="1"/>
  <c r="F55" i="1" s="1"/>
  <c r="F54" i="1" s="1"/>
  <c r="F53" i="1" s="1"/>
  <c r="F52" i="1" s="1"/>
  <c r="F51" i="1" s="1"/>
  <c r="F50" i="1" s="1"/>
  <c r="F49" i="1" s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M55" i="1"/>
  <c r="AL55" i="1"/>
  <c r="AK55" i="1"/>
  <c r="AJ55" i="1"/>
  <c r="AI55" i="1"/>
  <c r="AH55" i="1"/>
  <c r="AG55" i="1"/>
  <c r="AF55" i="1"/>
  <c r="AE55" i="1"/>
  <c r="AD55" i="1"/>
  <c r="AD54" i="1" s="1"/>
  <c r="AD53" i="1" s="1"/>
  <c r="AD52" i="1" s="1"/>
  <c r="AD51" i="1" s="1"/>
  <c r="AD50" i="1" s="1"/>
  <c r="AD49" i="1" s="1"/>
  <c r="AD48" i="1" s="1"/>
  <c r="AC55" i="1"/>
  <c r="AB55" i="1"/>
  <c r="AM54" i="1"/>
  <c r="AL54" i="1"/>
  <c r="AK54" i="1"/>
  <c r="AJ54" i="1"/>
  <c r="AI54" i="1"/>
  <c r="AH54" i="1"/>
  <c r="AG54" i="1"/>
  <c r="AF54" i="1"/>
  <c r="AE54" i="1"/>
  <c r="AC54" i="1"/>
  <c r="AB54" i="1"/>
  <c r="AM53" i="1"/>
  <c r="AL53" i="1"/>
  <c r="AK53" i="1"/>
  <c r="AJ53" i="1"/>
  <c r="AI53" i="1"/>
  <c r="AH53" i="1"/>
  <c r="AG53" i="1"/>
  <c r="AF53" i="1"/>
  <c r="AE53" i="1"/>
  <c r="AC53" i="1"/>
  <c r="AB53" i="1"/>
  <c r="AM52" i="1"/>
  <c r="AL52" i="1"/>
  <c r="AK52" i="1"/>
  <c r="AJ52" i="1"/>
  <c r="AI52" i="1"/>
  <c r="AH52" i="1"/>
  <c r="AG52" i="1"/>
  <c r="AF52" i="1"/>
  <c r="AE52" i="1"/>
  <c r="AC52" i="1"/>
  <c r="AB52" i="1"/>
  <c r="AM51" i="1"/>
  <c r="AL51" i="1"/>
  <c r="AK51" i="1"/>
  <c r="AJ51" i="1"/>
  <c r="AI51" i="1"/>
  <c r="AH51" i="1"/>
  <c r="AG51" i="1"/>
  <c r="AF51" i="1"/>
  <c r="AE51" i="1"/>
  <c r="AC51" i="1"/>
  <c r="AB51" i="1"/>
  <c r="AM50" i="1"/>
  <c r="AL50" i="1"/>
  <c r="AK50" i="1"/>
  <c r="AJ50" i="1"/>
  <c r="AI50" i="1"/>
  <c r="AH50" i="1"/>
  <c r="AG50" i="1"/>
  <c r="AF50" i="1"/>
  <c r="AE50" i="1"/>
  <c r="AC50" i="1"/>
  <c r="AB50" i="1"/>
  <c r="AM49" i="1"/>
  <c r="AL49" i="1"/>
  <c r="AK49" i="1"/>
  <c r="AJ49" i="1"/>
  <c r="AI49" i="1"/>
  <c r="AH49" i="1"/>
  <c r="AG49" i="1"/>
  <c r="AF49" i="1"/>
  <c r="AE49" i="1"/>
  <c r="AC49" i="1"/>
  <c r="AB49" i="1"/>
  <c r="AM48" i="1"/>
  <c r="AL48" i="1"/>
  <c r="AK48" i="1"/>
  <c r="AJ48" i="1"/>
  <c r="AI48" i="1"/>
  <c r="AH48" i="1"/>
  <c r="AG48" i="1"/>
  <c r="AF48" i="1"/>
  <c r="AE48" i="1"/>
  <c r="AC48" i="1"/>
  <c r="AB48" i="1"/>
  <c r="AA57" i="1"/>
  <c r="AA56" i="1" s="1"/>
  <c r="AA55" i="1" s="1"/>
  <c r="AA54" i="1" s="1"/>
  <c r="AA53" i="1" s="1"/>
  <c r="AA52" i="1" s="1"/>
  <c r="AA51" i="1" s="1"/>
  <c r="AA50" i="1" s="1"/>
  <c r="AA49" i="1" s="1"/>
  <c r="AA48" i="1" s="1"/>
  <c r="D126" i="1"/>
  <c r="C126" i="1"/>
  <c r="B126" i="1"/>
  <c r="A126" i="1"/>
  <c r="D125" i="1"/>
  <c r="C125" i="1"/>
  <c r="B125" i="1"/>
  <c r="A125" i="1"/>
  <c r="B157" i="1" s="1"/>
  <c r="C178" i="1" s="1"/>
  <c r="D199" i="1" s="1"/>
  <c r="A155" i="1"/>
  <c r="A151" i="1"/>
  <c r="A147" i="1"/>
  <c r="A143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B141" i="1" s="1"/>
  <c r="C162" i="1" s="1"/>
  <c r="D183" i="1" s="1"/>
  <c r="A108" i="1"/>
  <c r="A107" i="1"/>
  <c r="B139" i="1" s="1"/>
  <c r="C160" i="1" s="1"/>
  <c r="D181" i="1" s="1"/>
  <c r="A106" i="1"/>
  <c r="B138" i="1" s="1"/>
  <c r="C159" i="1" s="1"/>
  <c r="D180" i="1" s="1"/>
  <c r="D124" i="1"/>
  <c r="C124" i="1"/>
  <c r="B124" i="1"/>
  <c r="A156" i="1" s="1"/>
  <c r="D123" i="1"/>
  <c r="C123" i="1"/>
  <c r="B123" i="1"/>
  <c r="D122" i="1"/>
  <c r="C122" i="1"/>
  <c r="B122" i="1"/>
  <c r="A154" i="1" s="1"/>
  <c r="D121" i="1"/>
  <c r="C121" i="1"/>
  <c r="B121" i="1"/>
  <c r="A153" i="1" s="1"/>
  <c r="D120" i="1"/>
  <c r="C120" i="1"/>
  <c r="B120" i="1"/>
  <c r="A152" i="1" s="1"/>
  <c r="D119" i="1"/>
  <c r="C119" i="1"/>
  <c r="B119" i="1"/>
  <c r="D118" i="1"/>
  <c r="C118" i="1"/>
  <c r="B118" i="1"/>
  <c r="A150" i="1" s="1"/>
  <c r="D117" i="1"/>
  <c r="C117" i="1"/>
  <c r="B117" i="1"/>
  <c r="A149" i="1" s="1"/>
  <c r="D116" i="1"/>
  <c r="C116" i="1"/>
  <c r="B116" i="1"/>
  <c r="A148" i="1" s="1"/>
  <c r="D115" i="1"/>
  <c r="C115" i="1"/>
  <c r="B115" i="1"/>
  <c r="D114" i="1"/>
  <c r="C114" i="1"/>
  <c r="B114" i="1"/>
  <c r="A146" i="1" s="1"/>
  <c r="D113" i="1"/>
  <c r="C113" i="1"/>
  <c r="B113" i="1"/>
  <c r="A145" i="1" s="1"/>
  <c r="D112" i="1"/>
  <c r="C112" i="1"/>
  <c r="B112" i="1"/>
  <c r="A144" i="1" s="1"/>
  <c r="D111" i="1"/>
  <c r="C111" i="1"/>
  <c r="B111" i="1"/>
  <c r="D110" i="1" l="1"/>
  <c r="C110" i="1"/>
  <c r="B110" i="1"/>
  <c r="A142" i="1" s="1"/>
  <c r="D109" i="1"/>
  <c r="C109" i="1"/>
  <c r="B109" i="1"/>
  <c r="A141" i="1" s="1"/>
  <c r="D108" i="1"/>
  <c r="C108" i="1"/>
  <c r="B108" i="1"/>
  <c r="A140" i="1" s="1"/>
  <c r="D107" i="1"/>
  <c r="C107" i="1"/>
  <c r="B107" i="1"/>
  <c r="A139" i="1" s="1"/>
  <c r="A138" i="1"/>
  <c r="T8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AG99" i="1"/>
  <c r="AF99" i="1"/>
  <c r="AE99" i="1"/>
  <c r="AD99" i="1"/>
  <c r="AC99" i="1"/>
  <c r="AB99" i="1"/>
  <c r="AA99" i="1"/>
  <c r="Z99" i="1"/>
  <c r="Y99" i="1"/>
  <c r="X99" i="1"/>
  <c r="W99" i="1"/>
  <c r="V99" i="1"/>
  <c r="AG98" i="1"/>
  <c r="AF98" i="1"/>
  <c r="AE98" i="1"/>
  <c r="AD98" i="1"/>
  <c r="AC98" i="1"/>
  <c r="AB98" i="1"/>
  <c r="AA98" i="1"/>
  <c r="Z98" i="1"/>
  <c r="Y98" i="1"/>
  <c r="X98" i="1"/>
  <c r="W98" i="1"/>
  <c r="V98" i="1"/>
  <c r="U101" i="1"/>
  <c r="U100" i="1"/>
  <c r="U99" i="1"/>
  <c r="U98" i="1"/>
  <c r="AG97" i="1"/>
  <c r="AF97" i="1"/>
  <c r="AE97" i="1"/>
  <c r="AD97" i="1"/>
  <c r="AC97" i="1"/>
  <c r="AB97" i="1"/>
  <c r="AA97" i="1"/>
  <c r="Z97" i="1"/>
  <c r="Y97" i="1"/>
  <c r="X97" i="1"/>
  <c r="W97" i="1"/>
  <c r="V97" i="1"/>
  <c r="AG96" i="1"/>
  <c r="AF96" i="1"/>
  <c r="AE96" i="1"/>
  <c r="AD96" i="1"/>
  <c r="AC96" i="1"/>
  <c r="AB96" i="1"/>
  <c r="AA96" i="1"/>
  <c r="Z96" i="1"/>
  <c r="Y96" i="1"/>
  <c r="X96" i="1"/>
  <c r="W96" i="1"/>
  <c r="V96" i="1"/>
  <c r="AG95" i="1"/>
  <c r="AF95" i="1"/>
  <c r="AE95" i="1"/>
  <c r="AD95" i="1"/>
  <c r="AC95" i="1"/>
  <c r="AB95" i="1"/>
  <c r="AA95" i="1"/>
  <c r="Z95" i="1"/>
  <c r="Y95" i="1"/>
  <c r="X95" i="1"/>
  <c r="W95" i="1"/>
  <c r="V95" i="1"/>
  <c r="AG94" i="1"/>
  <c r="AF94" i="1"/>
  <c r="AE94" i="1"/>
  <c r="AD94" i="1"/>
  <c r="AC94" i="1"/>
  <c r="AB94" i="1"/>
  <c r="AA94" i="1"/>
  <c r="Z94" i="1"/>
  <c r="Y94" i="1"/>
  <c r="X94" i="1"/>
  <c r="W94" i="1"/>
  <c r="V94" i="1"/>
  <c r="AG93" i="1"/>
  <c r="AF93" i="1"/>
  <c r="AE93" i="1"/>
  <c r="AD93" i="1"/>
  <c r="AC93" i="1"/>
  <c r="AB93" i="1"/>
  <c r="AA93" i="1"/>
  <c r="Z93" i="1"/>
  <c r="Y93" i="1"/>
  <c r="X93" i="1"/>
  <c r="W93" i="1"/>
  <c r="V93" i="1"/>
  <c r="AG92" i="1"/>
  <c r="AF92" i="1"/>
  <c r="AE92" i="1"/>
  <c r="AD92" i="1"/>
  <c r="AC92" i="1"/>
  <c r="AB92" i="1"/>
  <c r="AA92" i="1"/>
  <c r="Z92" i="1"/>
  <c r="Y92" i="1"/>
  <c r="X92" i="1"/>
  <c r="W92" i="1"/>
  <c r="V92" i="1"/>
  <c r="AG91" i="1"/>
  <c r="AF91" i="1"/>
  <c r="AE91" i="1"/>
  <c r="AD91" i="1"/>
  <c r="AC91" i="1"/>
  <c r="AB91" i="1"/>
  <c r="AA91" i="1"/>
  <c r="V91" i="1"/>
  <c r="AD90" i="1"/>
  <c r="AA58" i="1"/>
  <c r="U97" i="1" s="1"/>
  <c r="R87" i="1"/>
  <c r="P87" i="1"/>
  <c r="O87" i="1"/>
  <c r="Q87" i="1"/>
  <c r="N87" i="1"/>
  <c r="M87" i="1"/>
  <c r="L87" i="1"/>
  <c r="K87" i="1"/>
  <c r="J87" i="1"/>
  <c r="G87" i="1"/>
  <c r="I87" i="1"/>
  <c r="H87" i="1"/>
  <c r="F101" i="1"/>
  <c r="U87" i="1" l="1"/>
  <c r="S100" i="1"/>
  <c r="R97" i="1"/>
  <c r="L88" i="1"/>
  <c r="L91" i="1"/>
  <c r="R93" i="1"/>
  <c r="R94" i="1"/>
  <c r="I98" i="1"/>
  <c r="R101" i="1"/>
  <c r="F87" i="1"/>
  <c r="Q90" i="1"/>
  <c r="Q91" i="1"/>
  <c r="S93" i="1"/>
  <c r="L95" i="1"/>
  <c r="Q98" i="1"/>
  <c r="I91" i="1"/>
  <c r="Q94" i="1"/>
  <c r="I90" i="1"/>
  <c r="R89" i="1"/>
  <c r="R90" i="1"/>
  <c r="L92" i="1"/>
  <c r="I94" i="1"/>
  <c r="L99" i="1"/>
  <c r="G88" i="1"/>
  <c r="K88" i="1"/>
  <c r="O88" i="1"/>
  <c r="J89" i="1"/>
  <c r="N89" i="1"/>
  <c r="M90" i="1"/>
  <c r="H91" i="1"/>
  <c r="P91" i="1"/>
  <c r="G92" i="1"/>
  <c r="K92" i="1"/>
  <c r="O92" i="1"/>
  <c r="J93" i="1"/>
  <c r="N93" i="1"/>
  <c r="M94" i="1"/>
  <c r="H95" i="1"/>
  <c r="P95" i="1"/>
  <c r="G96" i="1"/>
  <c r="K96" i="1"/>
  <c r="O96" i="1"/>
  <c r="J97" i="1"/>
  <c r="N97" i="1"/>
  <c r="M98" i="1"/>
  <c r="H99" i="1"/>
  <c r="P99" i="1"/>
  <c r="G100" i="1"/>
  <c r="K100" i="1"/>
  <c r="O100" i="1"/>
  <c r="J101" i="1"/>
  <c r="N101" i="1"/>
  <c r="I95" i="1"/>
  <c r="M95" i="1"/>
  <c r="Q95" i="1"/>
  <c r="H96" i="1"/>
  <c r="L96" i="1"/>
  <c r="P96" i="1"/>
  <c r="G97" i="1"/>
  <c r="K97" i="1"/>
  <c r="O97" i="1"/>
  <c r="J98" i="1"/>
  <c r="N98" i="1"/>
  <c r="R98" i="1"/>
  <c r="I99" i="1"/>
  <c r="M99" i="1"/>
  <c r="Q99" i="1"/>
  <c r="H100" i="1"/>
  <c r="L100" i="1"/>
  <c r="P100" i="1"/>
  <c r="G101" i="1"/>
  <c r="K101" i="1"/>
  <c r="O101" i="1"/>
  <c r="S101" i="1"/>
  <c r="J94" i="1"/>
  <c r="N94" i="1"/>
  <c r="I88" i="1"/>
  <c r="M88" i="1"/>
  <c r="Q88" i="1"/>
  <c r="H89" i="1"/>
  <c r="L89" i="1"/>
  <c r="G90" i="1"/>
  <c r="K90" i="1"/>
  <c r="O90" i="1"/>
  <c r="J91" i="1"/>
  <c r="N91" i="1"/>
  <c r="R91" i="1"/>
  <c r="I92" i="1"/>
  <c r="M92" i="1"/>
  <c r="Q92" i="1"/>
  <c r="H93" i="1"/>
  <c r="L93" i="1"/>
  <c r="P93" i="1"/>
  <c r="G94" i="1"/>
  <c r="K94" i="1"/>
  <c r="O94" i="1"/>
  <c r="J95" i="1"/>
  <c r="N95" i="1"/>
  <c r="R95" i="1"/>
  <c r="I96" i="1"/>
  <c r="M96" i="1"/>
  <c r="Q96" i="1"/>
  <c r="H97" i="1"/>
  <c r="L97" i="1"/>
  <c r="P97" i="1"/>
  <c r="G98" i="1"/>
  <c r="K98" i="1"/>
  <c r="O98" i="1"/>
  <c r="J99" i="1"/>
  <c r="N99" i="1"/>
  <c r="R99" i="1"/>
  <c r="I100" i="1"/>
  <c r="M100" i="1"/>
  <c r="Q100" i="1"/>
  <c r="H101" i="1"/>
  <c r="L101" i="1"/>
  <c r="P101" i="1"/>
  <c r="H88" i="1"/>
  <c r="P88" i="1"/>
  <c r="G89" i="1"/>
  <c r="K89" i="1"/>
  <c r="O89" i="1"/>
  <c r="J90" i="1"/>
  <c r="N90" i="1"/>
  <c r="M91" i="1"/>
  <c r="H92" i="1"/>
  <c r="P92" i="1"/>
  <c r="G93" i="1"/>
  <c r="K93" i="1"/>
  <c r="O93" i="1"/>
  <c r="F94" i="1"/>
  <c r="J88" i="1"/>
  <c r="N88" i="1"/>
  <c r="R88" i="1"/>
  <c r="I89" i="1"/>
  <c r="M89" i="1"/>
  <c r="Q89" i="1"/>
  <c r="H90" i="1"/>
  <c r="L90" i="1"/>
  <c r="P90" i="1"/>
  <c r="G91" i="1"/>
  <c r="K91" i="1"/>
  <c r="O91" i="1"/>
  <c r="J92" i="1"/>
  <c r="N92" i="1"/>
  <c r="R92" i="1"/>
  <c r="I93" i="1"/>
  <c r="M93" i="1"/>
  <c r="Q93" i="1"/>
  <c r="H94" i="1"/>
  <c r="L94" i="1"/>
  <c r="P94" i="1"/>
  <c r="G95" i="1"/>
  <c r="K95" i="1"/>
  <c r="O95" i="1"/>
  <c r="J96" i="1"/>
  <c r="N96" i="1"/>
  <c r="R96" i="1"/>
  <c r="I97" i="1"/>
  <c r="M97" i="1"/>
  <c r="Q97" i="1"/>
  <c r="H98" i="1"/>
  <c r="L98" i="1"/>
  <c r="P98" i="1"/>
  <c r="G99" i="1"/>
  <c r="K99" i="1"/>
  <c r="O99" i="1"/>
  <c r="J100" i="1"/>
  <c r="N100" i="1"/>
  <c r="R100" i="1"/>
  <c r="I101" i="1"/>
  <c r="M101" i="1"/>
  <c r="Q101" i="1"/>
  <c r="U95" i="1" l="1"/>
  <c r="U89" i="1"/>
  <c r="AG90" i="1"/>
  <c r="U90" i="1"/>
  <c r="U96" i="1"/>
  <c r="U91" i="1"/>
  <c r="Y91" i="1"/>
  <c r="U88" i="1"/>
  <c r="U93" i="1"/>
  <c r="U92" i="1"/>
  <c r="U94" i="1"/>
  <c r="AC90" i="1"/>
  <c r="F89" i="1"/>
  <c r="AB90" i="1"/>
  <c r="S99" i="1"/>
  <c r="F96" i="1"/>
  <c r="S98" i="1"/>
  <c r="S96" i="1"/>
  <c r="AD89" i="1"/>
  <c r="AE90" i="1"/>
  <c r="AF90" i="1"/>
  <c r="W91" i="1"/>
  <c r="S95" i="1"/>
  <c r="S94" i="1"/>
  <c r="S97" i="1"/>
  <c r="X91" i="1"/>
  <c r="AA90" i="1"/>
  <c r="Z91" i="1"/>
  <c r="V90" i="1"/>
  <c r="S92" i="1"/>
  <c r="F98" i="1"/>
  <c r="F100" i="1"/>
  <c r="F93" i="1"/>
  <c r="F91" i="1"/>
  <c r="F90" i="1"/>
  <c r="F92" i="1"/>
  <c r="F99" i="1"/>
  <c r="F88" i="1"/>
  <c r="F97" i="1"/>
  <c r="F95" i="1"/>
  <c r="N85" i="1"/>
  <c r="L85" i="1"/>
  <c r="Q85" i="1"/>
  <c r="K85" i="1"/>
  <c r="H85" i="1"/>
  <c r="R85" i="1"/>
  <c r="M85" i="1"/>
  <c r="G85" i="1"/>
  <c r="J85" i="1"/>
  <c r="P85" i="1"/>
  <c r="O85" i="1"/>
  <c r="I85" i="1"/>
  <c r="U85" i="1" l="1"/>
  <c r="AC89" i="1"/>
  <c r="AG89" i="1"/>
  <c r="Y90" i="1"/>
  <c r="X90" i="1"/>
  <c r="W90" i="1"/>
  <c r="AD88" i="1"/>
  <c r="AD87" i="1"/>
  <c r="AB89" i="1"/>
  <c r="AA89" i="1"/>
  <c r="AF89" i="1"/>
  <c r="AE89" i="1"/>
  <c r="V89" i="1"/>
  <c r="F85" i="1"/>
  <c r="S91" i="1"/>
  <c r="Z90" i="1"/>
  <c r="AD85" i="1" l="1"/>
  <c r="AG88" i="1"/>
  <c r="AG87" i="1"/>
  <c r="AC87" i="1"/>
  <c r="AC88" i="1"/>
  <c r="Y89" i="1"/>
  <c r="AF88" i="1"/>
  <c r="AF87" i="1"/>
  <c r="AF85" i="1" s="1"/>
  <c r="AB88" i="1"/>
  <c r="AB87" i="1"/>
  <c r="W89" i="1"/>
  <c r="AE88" i="1"/>
  <c r="AE87" i="1"/>
  <c r="X89" i="1"/>
  <c r="AA88" i="1"/>
  <c r="AA87" i="1"/>
  <c r="AA85" i="1" s="1"/>
  <c r="Z89" i="1"/>
  <c r="S90" i="1"/>
  <c r="V88" i="1"/>
  <c r="V87" i="1"/>
  <c r="V85" i="1" s="1"/>
  <c r="AG85" i="1" l="1"/>
  <c r="AE85" i="1"/>
  <c r="AB85" i="1"/>
  <c r="AC85" i="1"/>
  <c r="Y88" i="1"/>
  <c r="Y87" i="1"/>
  <c r="X88" i="1"/>
  <c r="X87" i="1"/>
  <c r="W88" i="1"/>
  <c r="W87" i="1"/>
  <c r="S89" i="1"/>
  <c r="Z87" i="1"/>
  <c r="Z88" i="1"/>
  <c r="W85" i="1" l="1"/>
  <c r="Y85" i="1"/>
  <c r="X85" i="1"/>
  <c r="Z85" i="1"/>
  <c r="S87" i="1"/>
  <c r="S88" i="1"/>
  <c r="S85" i="1" l="1"/>
</calcChain>
</file>

<file path=xl/sharedStrings.xml><?xml version="1.0" encoding="utf-8"?>
<sst xmlns="http://schemas.openxmlformats.org/spreadsheetml/2006/main" count="43" uniqueCount="26">
  <si>
    <t>&lt;0.063</t>
  </si>
  <si>
    <t>Norstone (graniet), NS-EN 933-1 Vak 1</t>
  </si>
  <si>
    <t>Norstone (graniet), NS-EN 933-1 Vak 3</t>
  </si>
  <si>
    <t>grind vak 2 W Analyse, NEN-EN 932-1</t>
  </si>
  <si>
    <t>nr</t>
  </si>
  <si>
    <t>datum</t>
  </si>
  <si>
    <t>Norstone graniet</t>
  </si>
  <si>
    <t>Vak 1 (graniet)</t>
  </si>
  <si>
    <t>Vak 3 (graniet)</t>
  </si>
  <si>
    <t>Vak 2 (grind)</t>
  </si>
  <si>
    <t>graniet Vak 1</t>
  </si>
  <si>
    <t>graniet Vak 3</t>
  </si>
  <si>
    <t>grind   Vak 2</t>
  </si>
  <si>
    <t>gemiddeld over alle samples</t>
  </si>
  <si>
    <t>zeefkrommen van geleverd sediment (voorafgaand aan transport in de beun)</t>
  </si>
  <si>
    <t>bovengrens</t>
  </si>
  <si>
    <t>30 mar 2016</t>
  </si>
  <si>
    <t>31 mar 2016</t>
  </si>
  <si>
    <t>onder- en bovengrens</t>
  </si>
  <si>
    <t>D5</t>
  </si>
  <si>
    <t>D16</t>
  </si>
  <si>
    <t>D10</t>
  </si>
  <si>
    <t>D50</t>
  </si>
  <si>
    <t>D84</t>
  </si>
  <si>
    <t>D90</t>
  </si>
  <si>
    <t>D95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</si>
</sst>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9"/>
      <color theme="1"/>
      <name val="Verdana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5" fontId="1" fillId="0" borderId="0" xfId="0" applyNumberFormat="1" applyFont="1"/>
    <xf numFmtId="14" fontId="1" fillId="0" borderId="0" xfId="0" applyNumberFormat="1" applyFont="1"/>
    <xf numFmtId="2" fontId="0" fillId="0" borderId="0" xfId="0" applyNumberFormat="1"/>
    <xf numFmtId="0" fontId="0" fillId="0" borderId="0" xfId="0" applyFill="1"/>
    <xf numFmtId="2" fontId="0" fillId="0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gemiddelden van geleverd</a:t>
            </a:r>
            <a:r>
              <a:rPr lang="en-US" sz="1000" baseline="0"/>
              <a:t> sediment</a:t>
            </a:r>
          </a:p>
          <a:p>
            <a:pPr algn="l">
              <a:defRPr sz="1000"/>
            </a:pPr>
            <a:r>
              <a:rPr lang="en-US" sz="1000" baseline="0"/>
              <a:t>suppletie 2016</a:t>
            </a:r>
            <a:endParaRPr lang="en-US" sz="1000"/>
          </a:p>
        </c:rich>
      </c:tx>
      <c:layout>
        <c:manualLayout>
          <c:xMode val="edge"/>
          <c:yMode val="edge"/>
          <c:x val="0.14515754796114405"/>
          <c:y val="7.1515942582648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190431793915562E-2"/>
          <c:y val="4.6365923009623798E-2"/>
          <c:w val="0.88988162821968475"/>
          <c:h val="0.87763452851655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Blad1!$B$137</c:f>
              <c:strCache>
                <c:ptCount val="1"/>
                <c:pt idx="0">
                  <c:v>graniet Vak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Blad1!$A$138:$A$212</c:f>
              <c:numCache>
                <c:formatCode>General</c:formatCode>
                <c:ptCount val="75"/>
                <c:pt idx="0">
                  <c:v>2.6383928571428572</c:v>
                </c:pt>
                <c:pt idx="1">
                  <c:v>4.115674603174603</c:v>
                </c:pt>
                <c:pt idx="2">
                  <c:v>5.2404761904761905</c:v>
                </c:pt>
                <c:pt idx="3">
                  <c:v>5.4233531746031742</c:v>
                </c:pt>
                <c:pt idx="4">
                  <c:v>6.0822420634920631</c:v>
                </c:pt>
                <c:pt idx="5">
                  <c:v>6.8686904761904763</c:v>
                </c:pt>
                <c:pt idx="6">
                  <c:v>7.652916666666667</c:v>
                </c:pt>
                <c:pt idx="7">
                  <c:v>8.535263157894736</c:v>
                </c:pt>
                <c:pt idx="8">
                  <c:v>9.6187827652223916</c:v>
                </c:pt>
                <c:pt idx="9">
                  <c:v>10.71307160331928</c:v>
                </c:pt>
                <c:pt idx="10">
                  <c:v>11.695907253871448</c:v>
                </c:pt>
                <c:pt idx="11">
                  <c:v>12.663150554759248</c:v>
                </c:pt>
                <c:pt idx="12">
                  <c:v>13.626192174974785</c:v>
                </c:pt>
                <c:pt idx="13">
                  <c:v>14.589233795190319</c:v>
                </c:pt>
                <c:pt idx="14">
                  <c:v>15.552275415405848</c:v>
                </c:pt>
                <c:pt idx="15">
                  <c:v>16.902094943240456</c:v>
                </c:pt>
                <c:pt idx="16">
                  <c:v>18.4122010909627</c:v>
                </c:pt>
                <c:pt idx="17">
                  <c:v>19.747905056759546</c:v>
                </c:pt>
                <c:pt idx="18">
                  <c:v>20.081831048208755</c:v>
                </c:pt>
                <c:pt idx="19">
                  <c:v>21.935806277056273</c:v>
                </c:pt>
                <c:pt idx="20">
                  <c:v>25.934280303030302</c:v>
                </c:pt>
                <c:pt idx="21">
                  <c:v>3.7303030303030305</c:v>
                </c:pt>
                <c:pt idx="22">
                  <c:v>4.7608754208754211</c:v>
                </c:pt>
                <c:pt idx="23">
                  <c:v>5.612058823529412</c:v>
                </c:pt>
                <c:pt idx="24">
                  <c:v>5.7691176470588239</c:v>
                </c:pt>
                <c:pt idx="25">
                  <c:v>6.3640196078431375</c:v>
                </c:pt>
                <c:pt idx="26">
                  <c:v>7.1076470588235283</c:v>
                </c:pt>
                <c:pt idx="27">
                  <c:v>7.8512745098039218</c:v>
                </c:pt>
                <c:pt idx="28">
                  <c:v>8.849333672863084</c:v>
                </c:pt>
                <c:pt idx="29">
                  <c:v>9.8896103896103895</c:v>
                </c:pt>
                <c:pt idx="30">
                  <c:v>10.846292540004507</c:v>
                </c:pt>
                <c:pt idx="31">
                  <c:v>11.752893582512771</c:v>
                </c:pt>
                <c:pt idx="32">
                  <c:v>12.722359921253949</c:v>
                </c:pt>
                <c:pt idx="33">
                  <c:v>13.72524313551726</c:v>
                </c:pt>
                <c:pt idx="34">
                  <c:v>14.728126349780574</c:v>
                </c:pt>
                <c:pt idx="35">
                  <c:v>15.731009564043887</c:v>
                </c:pt>
                <c:pt idx="36">
                  <c:v>17.415188297541235</c:v>
                </c:pt>
                <c:pt idx="37">
                  <c:v>19.386554621848742</c:v>
                </c:pt>
                <c:pt idx="38">
                  <c:v>20.963647681294741</c:v>
                </c:pt>
                <c:pt idx="39">
                  <c:v>21.357920946156238</c:v>
                </c:pt>
                <c:pt idx="40">
                  <c:v>24.39771043771044</c:v>
                </c:pt>
                <c:pt idx="41">
                  <c:v>28.836641414141415</c:v>
                </c:pt>
                <c:pt idx="42">
                  <c:v>4.1594479094289065</c:v>
                </c:pt>
                <c:pt idx="43">
                  <c:v>4.8424006730445033</c:v>
                </c:pt>
                <c:pt idx="44">
                  <c:v>5.4790234386354433</c:v>
                </c:pt>
                <c:pt idx="45">
                  <c:v>5.6063479917536325</c:v>
                </c:pt>
                <c:pt idx="46">
                  <c:v>6.1156462042263842</c:v>
                </c:pt>
                <c:pt idx="47">
                  <c:v>6.7522689698173242</c:v>
                </c:pt>
                <c:pt idx="48">
                  <c:v>7.388891735408265</c:v>
                </c:pt>
                <c:pt idx="49">
                  <c:v>8.0767658030087333</c:v>
                </c:pt>
                <c:pt idx="50">
                  <c:v>8.8852851825617289</c:v>
                </c:pt>
                <c:pt idx="51">
                  <c:v>9.7209494715045057</c:v>
                </c:pt>
                <c:pt idx="52">
                  <c:v>10.577339241131565</c:v>
                </c:pt>
                <c:pt idx="53">
                  <c:v>11.455866609133844</c:v>
                </c:pt>
                <c:pt idx="54">
                  <c:v>12.334393977136127</c:v>
                </c:pt>
                <c:pt idx="55">
                  <c:v>13.212921345138406</c:v>
                </c:pt>
                <c:pt idx="56">
                  <c:v>14.091448713140684</c:v>
                </c:pt>
                <c:pt idx="57">
                  <c:v>15.102152927743608</c:v>
                </c:pt>
                <c:pt idx="58">
                  <c:v>16.4529127569512</c:v>
                </c:pt>
                <c:pt idx="59">
                  <c:v>18.351464822331973</c:v>
                </c:pt>
                <c:pt idx="60">
                  <c:v>18.925654712458314</c:v>
                </c:pt>
                <c:pt idx="61">
                  <c:v>22.781248602432331</c:v>
                </c:pt>
                <c:pt idx="62">
                  <c:v>27.14062430121616</c:v>
                </c:pt>
                <c:pt idx="63">
                  <c:v>0.01</c:v>
                </c:pt>
                <c:pt idx="64">
                  <c:v>6.3E-2</c:v>
                </c:pt>
                <c:pt idx="65">
                  <c:v>6.4000000000000001E-2</c:v>
                </c:pt>
                <c:pt idx="66">
                  <c:v>0.125</c:v>
                </c:pt>
                <c:pt idx="67">
                  <c:v>0.25</c:v>
                </c:pt>
                <c:pt idx="68">
                  <c:v>0.5</c:v>
                </c:pt>
                <c:pt idx="69">
                  <c:v>1</c:v>
                </c:pt>
                <c:pt idx="70">
                  <c:v>2</c:v>
                </c:pt>
                <c:pt idx="71">
                  <c:v>4</c:v>
                </c:pt>
                <c:pt idx="72">
                  <c:v>8</c:v>
                </c:pt>
                <c:pt idx="73">
                  <c:v>16</c:v>
                </c:pt>
                <c:pt idx="74">
                  <c:v>32</c:v>
                </c:pt>
              </c:numCache>
            </c:numRef>
          </c:xVal>
          <c:yVal>
            <c:numRef>
              <c:f>Blad1!$B$138:$B$212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0</c:v>
                </c:pt>
                <c:pt idx="18">
                  <c:v>85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77-45D6-B020-A5952C284CCE}"/>
            </c:ext>
          </c:extLst>
        </c:ser>
        <c:ser>
          <c:idx val="1"/>
          <c:order val="1"/>
          <c:tx>
            <c:strRef>
              <c:f>Blad1!$C$137</c:f>
              <c:strCache>
                <c:ptCount val="1"/>
                <c:pt idx="0">
                  <c:v>graniet Vak 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Blad1!$A$138:$A$212</c:f>
              <c:numCache>
                <c:formatCode>General</c:formatCode>
                <c:ptCount val="75"/>
                <c:pt idx="0">
                  <c:v>2.6383928571428572</c:v>
                </c:pt>
                <c:pt idx="1">
                  <c:v>4.115674603174603</c:v>
                </c:pt>
                <c:pt idx="2">
                  <c:v>5.2404761904761905</c:v>
                </c:pt>
                <c:pt idx="3">
                  <c:v>5.4233531746031742</c:v>
                </c:pt>
                <c:pt idx="4">
                  <c:v>6.0822420634920631</c:v>
                </c:pt>
                <c:pt idx="5">
                  <c:v>6.8686904761904763</c:v>
                </c:pt>
                <c:pt idx="6">
                  <c:v>7.652916666666667</c:v>
                </c:pt>
                <c:pt idx="7">
                  <c:v>8.535263157894736</c:v>
                </c:pt>
                <c:pt idx="8">
                  <c:v>9.6187827652223916</c:v>
                </c:pt>
                <c:pt idx="9">
                  <c:v>10.71307160331928</c:v>
                </c:pt>
                <c:pt idx="10">
                  <c:v>11.695907253871448</c:v>
                </c:pt>
                <c:pt idx="11">
                  <c:v>12.663150554759248</c:v>
                </c:pt>
                <c:pt idx="12">
                  <c:v>13.626192174974785</c:v>
                </c:pt>
                <c:pt idx="13">
                  <c:v>14.589233795190319</c:v>
                </c:pt>
                <c:pt idx="14">
                  <c:v>15.552275415405848</c:v>
                </c:pt>
                <c:pt idx="15">
                  <c:v>16.902094943240456</c:v>
                </c:pt>
                <c:pt idx="16">
                  <c:v>18.4122010909627</c:v>
                </c:pt>
                <c:pt idx="17">
                  <c:v>19.747905056759546</c:v>
                </c:pt>
                <c:pt idx="18">
                  <c:v>20.081831048208755</c:v>
                </c:pt>
                <c:pt idx="19">
                  <c:v>21.935806277056273</c:v>
                </c:pt>
                <c:pt idx="20">
                  <c:v>25.934280303030302</c:v>
                </c:pt>
                <c:pt idx="21">
                  <c:v>3.7303030303030305</c:v>
                </c:pt>
                <c:pt idx="22">
                  <c:v>4.7608754208754211</c:v>
                </c:pt>
                <c:pt idx="23">
                  <c:v>5.612058823529412</c:v>
                </c:pt>
                <c:pt idx="24">
                  <c:v>5.7691176470588239</c:v>
                </c:pt>
                <c:pt idx="25">
                  <c:v>6.3640196078431375</c:v>
                </c:pt>
                <c:pt idx="26">
                  <c:v>7.1076470588235283</c:v>
                </c:pt>
                <c:pt idx="27">
                  <c:v>7.8512745098039218</c:v>
                </c:pt>
                <c:pt idx="28">
                  <c:v>8.849333672863084</c:v>
                </c:pt>
                <c:pt idx="29">
                  <c:v>9.8896103896103895</c:v>
                </c:pt>
                <c:pt idx="30">
                  <c:v>10.846292540004507</c:v>
                </c:pt>
                <c:pt idx="31">
                  <c:v>11.752893582512771</c:v>
                </c:pt>
                <c:pt idx="32">
                  <c:v>12.722359921253949</c:v>
                </c:pt>
                <c:pt idx="33">
                  <c:v>13.72524313551726</c:v>
                </c:pt>
                <c:pt idx="34">
                  <c:v>14.728126349780574</c:v>
                </c:pt>
                <c:pt idx="35">
                  <c:v>15.731009564043887</c:v>
                </c:pt>
                <c:pt idx="36">
                  <c:v>17.415188297541235</c:v>
                </c:pt>
                <c:pt idx="37">
                  <c:v>19.386554621848742</c:v>
                </c:pt>
                <c:pt idx="38">
                  <c:v>20.963647681294741</c:v>
                </c:pt>
                <c:pt idx="39">
                  <c:v>21.357920946156238</c:v>
                </c:pt>
                <c:pt idx="40">
                  <c:v>24.39771043771044</c:v>
                </c:pt>
                <c:pt idx="41">
                  <c:v>28.836641414141415</c:v>
                </c:pt>
                <c:pt idx="42">
                  <c:v>4.1594479094289065</c:v>
                </c:pt>
                <c:pt idx="43">
                  <c:v>4.8424006730445033</c:v>
                </c:pt>
                <c:pt idx="44">
                  <c:v>5.4790234386354433</c:v>
                </c:pt>
                <c:pt idx="45">
                  <c:v>5.6063479917536325</c:v>
                </c:pt>
                <c:pt idx="46">
                  <c:v>6.1156462042263842</c:v>
                </c:pt>
                <c:pt idx="47">
                  <c:v>6.7522689698173242</c:v>
                </c:pt>
                <c:pt idx="48">
                  <c:v>7.388891735408265</c:v>
                </c:pt>
                <c:pt idx="49">
                  <c:v>8.0767658030087333</c:v>
                </c:pt>
                <c:pt idx="50">
                  <c:v>8.8852851825617289</c:v>
                </c:pt>
                <c:pt idx="51">
                  <c:v>9.7209494715045057</c:v>
                </c:pt>
                <c:pt idx="52">
                  <c:v>10.577339241131565</c:v>
                </c:pt>
                <c:pt idx="53">
                  <c:v>11.455866609133844</c:v>
                </c:pt>
                <c:pt idx="54">
                  <c:v>12.334393977136127</c:v>
                </c:pt>
                <c:pt idx="55">
                  <c:v>13.212921345138406</c:v>
                </c:pt>
                <c:pt idx="56">
                  <c:v>14.091448713140684</c:v>
                </c:pt>
                <c:pt idx="57">
                  <c:v>15.102152927743608</c:v>
                </c:pt>
                <c:pt idx="58">
                  <c:v>16.4529127569512</c:v>
                </c:pt>
                <c:pt idx="59">
                  <c:v>18.351464822331973</c:v>
                </c:pt>
                <c:pt idx="60">
                  <c:v>18.925654712458314</c:v>
                </c:pt>
                <c:pt idx="61">
                  <c:v>22.781248602432331</c:v>
                </c:pt>
                <c:pt idx="62">
                  <c:v>27.14062430121616</c:v>
                </c:pt>
                <c:pt idx="63">
                  <c:v>0.01</c:v>
                </c:pt>
                <c:pt idx="64">
                  <c:v>6.3E-2</c:v>
                </c:pt>
                <c:pt idx="65">
                  <c:v>6.4000000000000001E-2</c:v>
                </c:pt>
                <c:pt idx="66">
                  <c:v>0.125</c:v>
                </c:pt>
                <c:pt idx="67">
                  <c:v>0.25</c:v>
                </c:pt>
                <c:pt idx="68">
                  <c:v>0.5</c:v>
                </c:pt>
                <c:pt idx="69">
                  <c:v>1</c:v>
                </c:pt>
                <c:pt idx="70">
                  <c:v>2</c:v>
                </c:pt>
                <c:pt idx="71">
                  <c:v>4</c:v>
                </c:pt>
                <c:pt idx="72">
                  <c:v>8</c:v>
                </c:pt>
                <c:pt idx="73">
                  <c:v>16</c:v>
                </c:pt>
                <c:pt idx="74">
                  <c:v>32</c:v>
                </c:pt>
              </c:numCache>
            </c:numRef>
          </c:xVal>
          <c:yVal>
            <c:numRef>
              <c:f>Blad1!$C$138:$C$212</c:f>
              <c:numCache>
                <c:formatCode>General</c:formatCode>
                <c:ptCount val="75"/>
                <c:pt idx="21">
                  <c:v>0</c:v>
                </c:pt>
                <c:pt idx="22">
                  <c:v>0</c:v>
                </c:pt>
                <c:pt idx="23">
                  <c:v>15</c:v>
                </c:pt>
                <c:pt idx="24">
                  <c:v>0</c:v>
                </c:pt>
                <c:pt idx="25">
                  <c:v>20</c:v>
                </c:pt>
                <c:pt idx="26">
                  <c:v>25</c:v>
                </c:pt>
                <c:pt idx="27">
                  <c:v>30</c:v>
                </c:pt>
                <c:pt idx="28">
                  <c:v>35</c:v>
                </c:pt>
                <c:pt idx="29">
                  <c:v>40</c:v>
                </c:pt>
                <c:pt idx="30">
                  <c:v>45</c:v>
                </c:pt>
                <c:pt idx="31">
                  <c:v>0</c:v>
                </c:pt>
                <c:pt idx="32">
                  <c:v>55</c:v>
                </c:pt>
                <c:pt idx="33">
                  <c:v>60</c:v>
                </c:pt>
                <c:pt idx="34">
                  <c:v>65</c:v>
                </c:pt>
                <c:pt idx="35">
                  <c:v>70</c:v>
                </c:pt>
                <c:pt idx="36">
                  <c:v>75</c:v>
                </c:pt>
                <c:pt idx="37">
                  <c:v>80</c:v>
                </c:pt>
                <c:pt idx="38">
                  <c:v>0</c:v>
                </c:pt>
                <c:pt idx="39">
                  <c:v>85</c:v>
                </c:pt>
                <c:pt idx="40">
                  <c:v>0</c:v>
                </c:pt>
                <c:pt idx="4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77-45D6-B020-A5952C284CCE}"/>
            </c:ext>
          </c:extLst>
        </c:ser>
        <c:ser>
          <c:idx val="2"/>
          <c:order val="2"/>
          <c:tx>
            <c:strRef>
              <c:f>Blad1!$D$137</c:f>
              <c:strCache>
                <c:ptCount val="1"/>
                <c:pt idx="0">
                  <c:v>grind   Vak 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Blad1!$A$138:$A$212</c:f>
              <c:numCache>
                <c:formatCode>General</c:formatCode>
                <c:ptCount val="75"/>
                <c:pt idx="0">
                  <c:v>2.6383928571428572</c:v>
                </c:pt>
                <c:pt idx="1">
                  <c:v>4.115674603174603</c:v>
                </c:pt>
                <c:pt idx="2">
                  <c:v>5.2404761904761905</c:v>
                </c:pt>
                <c:pt idx="3">
                  <c:v>5.4233531746031742</c:v>
                </c:pt>
                <c:pt idx="4">
                  <c:v>6.0822420634920631</c:v>
                </c:pt>
                <c:pt idx="5">
                  <c:v>6.8686904761904763</c:v>
                </c:pt>
                <c:pt idx="6">
                  <c:v>7.652916666666667</c:v>
                </c:pt>
                <c:pt idx="7">
                  <c:v>8.535263157894736</c:v>
                </c:pt>
                <c:pt idx="8">
                  <c:v>9.6187827652223916</c:v>
                </c:pt>
                <c:pt idx="9">
                  <c:v>10.71307160331928</c:v>
                </c:pt>
                <c:pt idx="10">
                  <c:v>11.695907253871448</c:v>
                </c:pt>
                <c:pt idx="11">
                  <c:v>12.663150554759248</c:v>
                </c:pt>
                <c:pt idx="12">
                  <c:v>13.626192174974785</c:v>
                </c:pt>
                <c:pt idx="13">
                  <c:v>14.589233795190319</c:v>
                </c:pt>
                <c:pt idx="14">
                  <c:v>15.552275415405848</c:v>
                </c:pt>
                <c:pt idx="15">
                  <c:v>16.902094943240456</c:v>
                </c:pt>
                <c:pt idx="16">
                  <c:v>18.4122010909627</c:v>
                </c:pt>
                <c:pt idx="17">
                  <c:v>19.747905056759546</c:v>
                </c:pt>
                <c:pt idx="18">
                  <c:v>20.081831048208755</c:v>
                </c:pt>
                <c:pt idx="19">
                  <c:v>21.935806277056273</c:v>
                </c:pt>
                <c:pt idx="20">
                  <c:v>25.934280303030302</c:v>
                </c:pt>
                <c:pt idx="21">
                  <c:v>3.7303030303030305</c:v>
                </c:pt>
                <c:pt idx="22">
                  <c:v>4.7608754208754211</c:v>
                </c:pt>
                <c:pt idx="23">
                  <c:v>5.612058823529412</c:v>
                </c:pt>
                <c:pt idx="24">
                  <c:v>5.7691176470588239</c:v>
                </c:pt>
                <c:pt idx="25">
                  <c:v>6.3640196078431375</c:v>
                </c:pt>
                <c:pt idx="26">
                  <c:v>7.1076470588235283</c:v>
                </c:pt>
                <c:pt idx="27">
                  <c:v>7.8512745098039218</c:v>
                </c:pt>
                <c:pt idx="28">
                  <c:v>8.849333672863084</c:v>
                </c:pt>
                <c:pt idx="29">
                  <c:v>9.8896103896103895</c:v>
                </c:pt>
                <c:pt idx="30">
                  <c:v>10.846292540004507</c:v>
                </c:pt>
                <c:pt idx="31">
                  <c:v>11.752893582512771</c:v>
                </c:pt>
                <c:pt idx="32">
                  <c:v>12.722359921253949</c:v>
                </c:pt>
                <c:pt idx="33">
                  <c:v>13.72524313551726</c:v>
                </c:pt>
                <c:pt idx="34">
                  <c:v>14.728126349780574</c:v>
                </c:pt>
                <c:pt idx="35">
                  <c:v>15.731009564043887</c:v>
                </c:pt>
                <c:pt idx="36">
                  <c:v>17.415188297541235</c:v>
                </c:pt>
                <c:pt idx="37">
                  <c:v>19.386554621848742</c:v>
                </c:pt>
                <c:pt idx="38">
                  <c:v>20.963647681294741</c:v>
                </c:pt>
                <c:pt idx="39">
                  <c:v>21.357920946156238</c:v>
                </c:pt>
                <c:pt idx="40">
                  <c:v>24.39771043771044</c:v>
                </c:pt>
                <c:pt idx="41">
                  <c:v>28.836641414141415</c:v>
                </c:pt>
                <c:pt idx="42">
                  <c:v>4.1594479094289065</c:v>
                </c:pt>
                <c:pt idx="43">
                  <c:v>4.8424006730445033</c:v>
                </c:pt>
                <c:pt idx="44">
                  <c:v>5.4790234386354433</c:v>
                </c:pt>
                <c:pt idx="45">
                  <c:v>5.6063479917536325</c:v>
                </c:pt>
                <c:pt idx="46">
                  <c:v>6.1156462042263842</c:v>
                </c:pt>
                <c:pt idx="47">
                  <c:v>6.7522689698173242</c:v>
                </c:pt>
                <c:pt idx="48">
                  <c:v>7.388891735408265</c:v>
                </c:pt>
                <c:pt idx="49">
                  <c:v>8.0767658030087333</c:v>
                </c:pt>
                <c:pt idx="50">
                  <c:v>8.8852851825617289</c:v>
                </c:pt>
                <c:pt idx="51">
                  <c:v>9.7209494715045057</c:v>
                </c:pt>
                <c:pt idx="52">
                  <c:v>10.577339241131565</c:v>
                </c:pt>
                <c:pt idx="53">
                  <c:v>11.455866609133844</c:v>
                </c:pt>
                <c:pt idx="54">
                  <c:v>12.334393977136127</c:v>
                </c:pt>
                <c:pt idx="55">
                  <c:v>13.212921345138406</c:v>
                </c:pt>
                <c:pt idx="56">
                  <c:v>14.091448713140684</c:v>
                </c:pt>
                <c:pt idx="57">
                  <c:v>15.102152927743608</c:v>
                </c:pt>
                <c:pt idx="58">
                  <c:v>16.4529127569512</c:v>
                </c:pt>
                <c:pt idx="59">
                  <c:v>18.351464822331973</c:v>
                </c:pt>
                <c:pt idx="60">
                  <c:v>18.925654712458314</c:v>
                </c:pt>
                <c:pt idx="61">
                  <c:v>22.781248602432331</c:v>
                </c:pt>
                <c:pt idx="62">
                  <c:v>27.14062430121616</c:v>
                </c:pt>
                <c:pt idx="63">
                  <c:v>0.01</c:v>
                </c:pt>
                <c:pt idx="64">
                  <c:v>6.3E-2</c:v>
                </c:pt>
                <c:pt idx="65">
                  <c:v>6.4000000000000001E-2</c:v>
                </c:pt>
                <c:pt idx="66">
                  <c:v>0.125</c:v>
                </c:pt>
                <c:pt idx="67">
                  <c:v>0.25</c:v>
                </c:pt>
                <c:pt idx="68">
                  <c:v>0.5</c:v>
                </c:pt>
                <c:pt idx="69">
                  <c:v>1</c:v>
                </c:pt>
                <c:pt idx="70">
                  <c:v>2</c:v>
                </c:pt>
                <c:pt idx="71">
                  <c:v>4</c:v>
                </c:pt>
                <c:pt idx="72">
                  <c:v>8</c:v>
                </c:pt>
                <c:pt idx="73">
                  <c:v>16</c:v>
                </c:pt>
                <c:pt idx="74">
                  <c:v>32</c:v>
                </c:pt>
              </c:numCache>
            </c:numRef>
          </c:xVal>
          <c:yVal>
            <c:numRef>
              <c:f>Blad1!$D$138:$D$212</c:f>
              <c:numCache>
                <c:formatCode>General</c:formatCode>
                <c:ptCount val="75"/>
                <c:pt idx="42">
                  <c:v>0</c:v>
                </c:pt>
                <c:pt idx="43">
                  <c:v>0</c:v>
                </c:pt>
                <c:pt idx="44">
                  <c:v>15</c:v>
                </c:pt>
                <c:pt idx="45">
                  <c:v>0</c:v>
                </c:pt>
                <c:pt idx="46">
                  <c:v>20</c:v>
                </c:pt>
                <c:pt idx="47">
                  <c:v>25</c:v>
                </c:pt>
                <c:pt idx="48">
                  <c:v>30</c:v>
                </c:pt>
                <c:pt idx="49">
                  <c:v>35</c:v>
                </c:pt>
                <c:pt idx="50">
                  <c:v>40</c:v>
                </c:pt>
                <c:pt idx="51">
                  <c:v>45</c:v>
                </c:pt>
                <c:pt idx="52">
                  <c:v>0</c:v>
                </c:pt>
                <c:pt idx="53">
                  <c:v>55</c:v>
                </c:pt>
                <c:pt idx="54">
                  <c:v>60</c:v>
                </c:pt>
                <c:pt idx="55">
                  <c:v>65</c:v>
                </c:pt>
                <c:pt idx="56">
                  <c:v>70</c:v>
                </c:pt>
                <c:pt idx="57">
                  <c:v>75</c:v>
                </c:pt>
                <c:pt idx="58">
                  <c:v>80</c:v>
                </c:pt>
                <c:pt idx="59">
                  <c:v>0</c:v>
                </c:pt>
                <c:pt idx="60">
                  <c:v>85</c:v>
                </c:pt>
                <c:pt idx="61">
                  <c:v>0</c:v>
                </c:pt>
                <c:pt idx="6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77-45D6-B020-A5952C284CCE}"/>
            </c:ext>
          </c:extLst>
        </c:ser>
        <c:ser>
          <c:idx val="3"/>
          <c:order val="3"/>
          <c:tx>
            <c:strRef>
              <c:f>Blad1!$E$137</c:f>
              <c:strCache>
                <c:ptCount val="1"/>
                <c:pt idx="0">
                  <c:v>onder- en bovengrens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Blad1!$A$138:$A$212</c:f>
              <c:numCache>
                <c:formatCode>General</c:formatCode>
                <c:ptCount val="75"/>
                <c:pt idx="0">
                  <c:v>2.6383928571428572</c:v>
                </c:pt>
                <c:pt idx="1">
                  <c:v>4.115674603174603</c:v>
                </c:pt>
                <c:pt idx="2">
                  <c:v>5.2404761904761905</c:v>
                </c:pt>
                <c:pt idx="3">
                  <c:v>5.4233531746031742</c:v>
                </c:pt>
                <c:pt idx="4">
                  <c:v>6.0822420634920631</c:v>
                </c:pt>
                <c:pt idx="5">
                  <c:v>6.8686904761904763</c:v>
                </c:pt>
                <c:pt idx="6">
                  <c:v>7.652916666666667</c:v>
                </c:pt>
                <c:pt idx="7">
                  <c:v>8.535263157894736</c:v>
                </c:pt>
                <c:pt idx="8">
                  <c:v>9.6187827652223916</c:v>
                </c:pt>
                <c:pt idx="9">
                  <c:v>10.71307160331928</c:v>
                </c:pt>
                <c:pt idx="10">
                  <c:v>11.695907253871448</c:v>
                </c:pt>
                <c:pt idx="11">
                  <c:v>12.663150554759248</c:v>
                </c:pt>
                <c:pt idx="12">
                  <c:v>13.626192174974785</c:v>
                </c:pt>
                <c:pt idx="13">
                  <c:v>14.589233795190319</c:v>
                </c:pt>
                <c:pt idx="14">
                  <c:v>15.552275415405848</c:v>
                </c:pt>
                <c:pt idx="15">
                  <c:v>16.902094943240456</c:v>
                </c:pt>
                <c:pt idx="16">
                  <c:v>18.4122010909627</c:v>
                </c:pt>
                <c:pt idx="17">
                  <c:v>19.747905056759546</c:v>
                </c:pt>
                <c:pt idx="18">
                  <c:v>20.081831048208755</c:v>
                </c:pt>
                <c:pt idx="19">
                  <c:v>21.935806277056273</c:v>
                </c:pt>
                <c:pt idx="20">
                  <c:v>25.934280303030302</c:v>
                </c:pt>
                <c:pt idx="21">
                  <c:v>3.7303030303030305</c:v>
                </c:pt>
                <c:pt idx="22">
                  <c:v>4.7608754208754211</c:v>
                </c:pt>
                <c:pt idx="23">
                  <c:v>5.612058823529412</c:v>
                </c:pt>
                <c:pt idx="24">
                  <c:v>5.7691176470588239</c:v>
                </c:pt>
                <c:pt idx="25">
                  <c:v>6.3640196078431375</c:v>
                </c:pt>
                <c:pt idx="26">
                  <c:v>7.1076470588235283</c:v>
                </c:pt>
                <c:pt idx="27">
                  <c:v>7.8512745098039218</c:v>
                </c:pt>
                <c:pt idx="28">
                  <c:v>8.849333672863084</c:v>
                </c:pt>
                <c:pt idx="29">
                  <c:v>9.8896103896103895</c:v>
                </c:pt>
                <c:pt idx="30">
                  <c:v>10.846292540004507</c:v>
                </c:pt>
                <c:pt idx="31">
                  <c:v>11.752893582512771</c:v>
                </c:pt>
                <c:pt idx="32">
                  <c:v>12.722359921253949</c:v>
                </c:pt>
                <c:pt idx="33">
                  <c:v>13.72524313551726</c:v>
                </c:pt>
                <c:pt idx="34">
                  <c:v>14.728126349780574</c:v>
                </c:pt>
                <c:pt idx="35">
                  <c:v>15.731009564043887</c:v>
                </c:pt>
                <c:pt idx="36">
                  <c:v>17.415188297541235</c:v>
                </c:pt>
                <c:pt idx="37">
                  <c:v>19.386554621848742</c:v>
                </c:pt>
                <c:pt idx="38">
                  <c:v>20.963647681294741</c:v>
                </c:pt>
                <c:pt idx="39">
                  <c:v>21.357920946156238</c:v>
                </c:pt>
                <c:pt idx="40">
                  <c:v>24.39771043771044</c:v>
                </c:pt>
                <c:pt idx="41">
                  <c:v>28.836641414141415</c:v>
                </c:pt>
                <c:pt idx="42">
                  <c:v>4.1594479094289065</c:v>
                </c:pt>
                <c:pt idx="43">
                  <c:v>4.8424006730445033</c:v>
                </c:pt>
                <c:pt idx="44">
                  <c:v>5.4790234386354433</c:v>
                </c:pt>
                <c:pt idx="45">
                  <c:v>5.6063479917536325</c:v>
                </c:pt>
                <c:pt idx="46">
                  <c:v>6.1156462042263842</c:v>
                </c:pt>
                <c:pt idx="47">
                  <c:v>6.7522689698173242</c:v>
                </c:pt>
                <c:pt idx="48">
                  <c:v>7.388891735408265</c:v>
                </c:pt>
                <c:pt idx="49">
                  <c:v>8.0767658030087333</c:v>
                </c:pt>
                <c:pt idx="50">
                  <c:v>8.8852851825617289</c:v>
                </c:pt>
                <c:pt idx="51">
                  <c:v>9.7209494715045057</c:v>
                </c:pt>
                <c:pt idx="52">
                  <c:v>10.577339241131565</c:v>
                </c:pt>
                <c:pt idx="53">
                  <c:v>11.455866609133844</c:v>
                </c:pt>
                <c:pt idx="54">
                  <c:v>12.334393977136127</c:v>
                </c:pt>
                <c:pt idx="55">
                  <c:v>13.212921345138406</c:v>
                </c:pt>
                <c:pt idx="56">
                  <c:v>14.091448713140684</c:v>
                </c:pt>
                <c:pt idx="57">
                  <c:v>15.102152927743608</c:v>
                </c:pt>
                <c:pt idx="58">
                  <c:v>16.4529127569512</c:v>
                </c:pt>
                <c:pt idx="59">
                  <c:v>18.351464822331973</c:v>
                </c:pt>
                <c:pt idx="60">
                  <c:v>18.925654712458314</c:v>
                </c:pt>
                <c:pt idx="61">
                  <c:v>22.781248602432331</c:v>
                </c:pt>
                <c:pt idx="62">
                  <c:v>27.14062430121616</c:v>
                </c:pt>
                <c:pt idx="63">
                  <c:v>0.01</c:v>
                </c:pt>
                <c:pt idx="64">
                  <c:v>6.3E-2</c:v>
                </c:pt>
                <c:pt idx="65">
                  <c:v>6.4000000000000001E-2</c:v>
                </c:pt>
                <c:pt idx="66">
                  <c:v>0.125</c:v>
                </c:pt>
                <c:pt idx="67">
                  <c:v>0.25</c:v>
                </c:pt>
                <c:pt idx="68">
                  <c:v>0.5</c:v>
                </c:pt>
                <c:pt idx="69">
                  <c:v>1</c:v>
                </c:pt>
                <c:pt idx="70">
                  <c:v>2</c:v>
                </c:pt>
                <c:pt idx="71">
                  <c:v>4</c:v>
                </c:pt>
                <c:pt idx="72">
                  <c:v>8</c:v>
                </c:pt>
                <c:pt idx="73">
                  <c:v>16</c:v>
                </c:pt>
                <c:pt idx="74">
                  <c:v>32</c:v>
                </c:pt>
              </c:numCache>
            </c:numRef>
          </c:xVal>
          <c:yVal>
            <c:numRef>
              <c:f>Blad1!$E$138:$E$212</c:f>
              <c:numCache>
                <c:formatCode>General</c:formatCode>
                <c:ptCount val="75"/>
                <c:pt idx="63">
                  <c:v>0</c:v>
                </c:pt>
                <c:pt idx="64">
                  <c:v>0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35</c:v>
                </c:pt>
                <c:pt idx="71">
                  <c:v>35</c:v>
                </c:pt>
                <c:pt idx="72">
                  <c:v>65</c:v>
                </c:pt>
                <c:pt idx="73">
                  <c:v>100</c:v>
                </c:pt>
                <c:pt idx="7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77-45D6-B020-A5952C284CCE}"/>
            </c:ext>
          </c:extLst>
        </c:ser>
        <c:ser>
          <c:idx val="4"/>
          <c:order val="4"/>
          <c:tx>
            <c:strRef>
              <c:f>Blad1!$F$137</c:f>
              <c:strCache>
                <c:ptCount val="1"/>
                <c:pt idx="0">
                  <c:v>bovengrens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Blad1!$A$138:$A$212</c:f>
              <c:numCache>
                <c:formatCode>General</c:formatCode>
                <c:ptCount val="75"/>
                <c:pt idx="0">
                  <c:v>2.6383928571428572</c:v>
                </c:pt>
                <c:pt idx="1">
                  <c:v>4.115674603174603</c:v>
                </c:pt>
                <c:pt idx="2">
                  <c:v>5.2404761904761905</c:v>
                </c:pt>
                <c:pt idx="3">
                  <c:v>5.4233531746031742</c:v>
                </c:pt>
                <c:pt idx="4">
                  <c:v>6.0822420634920631</c:v>
                </c:pt>
                <c:pt idx="5">
                  <c:v>6.8686904761904763</c:v>
                </c:pt>
                <c:pt idx="6">
                  <c:v>7.652916666666667</c:v>
                </c:pt>
                <c:pt idx="7">
                  <c:v>8.535263157894736</c:v>
                </c:pt>
                <c:pt idx="8">
                  <c:v>9.6187827652223916</c:v>
                </c:pt>
                <c:pt idx="9">
                  <c:v>10.71307160331928</c:v>
                </c:pt>
                <c:pt idx="10">
                  <c:v>11.695907253871448</c:v>
                </c:pt>
                <c:pt idx="11">
                  <c:v>12.663150554759248</c:v>
                </c:pt>
                <c:pt idx="12">
                  <c:v>13.626192174974785</c:v>
                </c:pt>
                <c:pt idx="13">
                  <c:v>14.589233795190319</c:v>
                </c:pt>
                <c:pt idx="14">
                  <c:v>15.552275415405848</c:v>
                </c:pt>
                <c:pt idx="15">
                  <c:v>16.902094943240456</c:v>
                </c:pt>
                <c:pt idx="16">
                  <c:v>18.4122010909627</c:v>
                </c:pt>
                <c:pt idx="17">
                  <c:v>19.747905056759546</c:v>
                </c:pt>
                <c:pt idx="18">
                  <c:v>20.081831048208755</c:v>
                </c:pt>
                <c:pt idx="19">
                  <c:v>21.935806277056273</c:v>
                </c:pt>
                <c:pt idx="20">
                  <c:v>25.934280303030302</c:v>
                </c:pt>
                <c:pt idx="21">
                  <c:v>3.7303030303030305</c:v>
                </c:pt>
                <c:pt idx="22">
                  <c:v>4.7608754208754211</c:v>
                </c:pt>
                <c:pt idx="23">
                  <c:v>5.612058823529412</c:v>
                </c:pt>
                <c:pt idx="24">
                  <c:v>5.7691176470588239</c:v>
                </c:pt>
                <c:pt idx="25">
                  <c:v>6.3640196078431375</c:v>
                </c:pt>
                <c:pt idx="26">
                  <c:v>7.1076470588235283</c:v>
                </c:pt>
                <c:pt idx="27">
                  <c:v>7.8512745098039218</c:v>
                </c:pt>
                <c:pt idx="28">
                  <c:v>8.849333672863084</c:v>
                </c:pt>
                <c:pt idx="29">
                  <c:v>9.8896103896103895</c:v>
                </c:pt>
                <c:pt idx="30">
                  <c:v>10.846292540004507</c:v>
                </c:pt>
                <c:pt idx="31">
                  <c:v>11.752893582512771</c:v>
                </c:pt>
                <c:pt idx="32">
                  <c:v>12.722359921253949</c:v>
                </c:pt>
                <c:pt idx="33">
                  <c:v>13.72524313551726</c:v>
                </c:pt>
                <c:pt idx="34">
                  <c:v>14.728126349780574</c:v>
                </c:pt>
                <c:pt idx="35">
                  <c:v>15.731009564043887</c:v>
                </c:pt>
                <c:pt idx="36">
                  <c:v>17.415188297541235</c:v>
                </c:pt>
                <c:pt idx="37">
                  <c:v>19.386554621848742</c:v>
                </c:pt>
                <c:pt idx="38">
                  <c:v>20.963647681294741</c:v>
                </c:pt>
                <c:pt idx="39">
                  <c:v>21.357920946156238</c:v>
                </c:pt>
                <c:pt idx="40">
                  <c:v>24.39771043771044</c:v>
                </c:pt>
                <c:pt idx="41">
                  <c:v>28.836641414141415</c:v>
                </c:pt>
                <c:pt idx="42">
                  <c:v>4.1594479094289065</c:v>
                </c:pt>
                <c:pt idx="43">
                  <c:v>4.8424006730445033</c:v>
                </c:pt>
                <c:pt idx="44">
                  <c:v>5.4790234386354433</c:v>
                </c:pt>
                <c:pt idx="45">
                  <c:v>5.6063479917536325</c:v>
                </c:pt>
                <c:pt idx="46">
                  <c:v>6.1156462042263842</c:v>
                </c:pt>
                <c:pt idx="47">
                  <c:v>6.7522689698173242</c:v>
                </c:pt>
                <c:pt idx="48">
                  <c:v>7.388891735408265</c:v>
                </c:pt>
                <c:pt idx="49">
                  <c:v>8.0767658030087333</c:v>
                </c:pt>
                <c:pt idx="50">
                  <c:v>8.8852851825617289</c:v>
                </c:pt>
                <c:pt idx="51">
                  <c:v>9.7209494715045057</c:v>
                </c:pt>
                <c:pt idx="52">
                  <c:v>10.577339241131565</c:v>
                </c:pt>
                <c:pt idx="53">
                  <c:v>11.455866609133844</c:v>
                </c:pt>
                <c:pt idx="54">
                  <c:v>12.334393977136127</c:v>
                </c:pt>
                <c:pt idx="55">
                  <c:v>13.212921345138406</c:v>
                </c:pt>
                <c:pt idx="56">
                  <c:v>14.091448713140684</c:v>
                </c:pt>
                <c:pt idx="57">
                  <c:v>15.102152927743608</c:v>
                </c:pt>
                <c:pt idx="58">
                  <c:v>16.4529127569512</c:v>
                </c:pt>
                <c:pt idx="59">
                  <c:v>18.351464822331973</c:v>
                </c:pt>
                <c:pt idx="60">
                  <c:v>18.925654712458314</c:v>
                </c:pt>
                <c:pt idx="61">
                  <c:v>22.781248602432331</c:v>
                </c:pt>
                <c:pt idx="62">
                  <c:v>27.14062430121616</c:v>
                </c:pt>
                <c:pt idx="63">
                  <c:v>0.01</c:v>
                </c:pt>
                <c:pt idx="64">
                  <c:v>6.3E-2</c:v>
                </c:pt>
                <c:pt idx="65">
                  <c:v>6.4000000000000001E-2</c:v>
                </c:pt>
                <c:pt idx="66">
                  <c:v>0.125</c:v>
                </c:pt>
                <c:pt idx="67">
                  <c:v>0.25</c:v>
                </c:pt>
                <c:pt idx="68">
                  <c:v>0.5</c:v>
                </c:pt>
                <c:pt idx="69">
                  <c:v>1</c:v>
                </c:pt>
                <c:pt idx="70">
                  <c:v>2</c:v>
                </c:pt>
                <c:pt idx="71">
                  <c:v>4</c:v>
                </c:pt>
                <c:pt idx="72">
                  <c:v>8</c:v>
                </c:pt>
                <c:pt idx="73">
                  <c:v>16</c:v>
                </c:pt>
                <c:pt idx="74">
                  <c:v>32</c:v>
                </c:pt>
              </c:numCache>
            </c:numRef>
          </c:xVal>
          <c:yVal>
            <c:numRef>
              <c:f>Blad1!$F$138:$F$212</c:f>
              <c:numCache>
                <c:formatCode>General</c:formatCode>
                <c:ptCount val="75"/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30</c:v>
                </c:pt>
                <c:pt idx="73">
                  <c:v>70</c:v>
                </c:pt>
                <c:pt idx="7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77-45D6-B020-A5952C28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498832"/>
        <c:axId val="399500472"/>
      </c:scatterChart>
      <c:valAx>
        <c:axId val="39949883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zeefopening</a:t>
                </a:r>
                <a:r>
                  <a:rPr lang="en-US" baseline="0"/>
                  <a:t> </a:t>
                </a:r>
                <a:r>
                  <a:rPr lang="en-US"/>
                  <a:t>[mm]</a:t>
                </a:r>
              </a:p>
            </c:rich>
          </c:tx>
          <c:layout>
            <c:manualLayout>
              <c:xMode val="edge"/>
              <c:yMode val="edge"/>
              <c:x val="0.32614148612431654"/>
              <c:y val="0.93506781341173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500472"/>
        <c:crosses val="autoZero"/>
        <c:crossBetween val="midCat"/>
      </c:valAx>
      <c:valAx>
        <c:axId val="3995004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fractie</a:t>
                </a:r>
                <a:r>
                  <a:rPr lang="en-US" baseline="0"/>
                  <a:t> gezeefd []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498832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2147766323024055"/>
          <c:y val="0.36576394931765599"/>
          <c:w val="0.31388888888888888"/>
          <c:h val="0.26608690423131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graniet </a:t>
            </a:r>
            <a:r>
              <a:rPr lang="en-US" baseline="0"/>
              <a:t>vak 1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5 </a:t>
            </a:r>
            <a:r>
              <a:rPr lang="en-US" baseline="0"/>
              <a:t>=  2.6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16</a:t>
            </a:r>
            <a:r>
              <a:rPr lang="en-US" baseline="0"/>
              <a:t>=  5.4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50</a:t>
            </a:r>
            <a:r>
              <a:rPr lang="en-US" baseline="0"/>
              <a:t>=11.7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84</a:t>
            </a:r>
            <a:r>
              <a:rPr lang="en-US" baseline="0"/>
              <a:t>=19.7 mm</a:t>
            </a:r>
          </a:p>
          <a:p>
            <a:pPr algn="l">
              <a:defRPr/>
            </a:pPr>
            <a:r>
              <a:rPr lang="en-US" sz="1400" i="1"/>
              <a:t>D</a:t>
            </a:r>
            <a:r>
              <a:rPr lang="en-US" sz="1400" baseline="-25000"/>
              <a:t>95</a:t>
            </a:r>
            <a:r>
              <a:rPr lang="en-US" sz="1400"/>
              <a:t>=25.9</a:t>
            </a:r>
            <a:r>
              <a:rPr lang="en-US" sz="1400" baseline="0"/>
              <a:t> mm</a:t>
            </a:r>
            <a:endParaRPr lang="en-US" sz="1400"/>
          </a:p>
        </c:rich>
      </c:tx>
      <c:layout>
        <c:manualLayout>
          <c:xMode val="edge"/>
          <c:yMode val="edge"/>
          <c:x val="0.7535256557842549"/>
          <c:y val="0.515669515669515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583792650918636E-2"/>
          <c:y val="4.6365923009623798E-2"/>
          <c:w val="0.8883413915365842"/>
          <c:h val="0.86810987168270637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Blad1!$F$47</c:f>
              <c:strCache>
                <c:ptCount val="1"/>
                <c:pt idx="0">
                  <c:v>30-3-2016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Blad1!$F$48:$F$75</c:f>
              <c:numCache>
                <c:formatCode>General</c:formatCode>
                <c:ptCount val="28"/>
                <c:pt idx="1">
                  <c:v>100</c:v>
                </c:pt>
                <c:pt idx="2">
                  <c:v>99</c:v>
                </c:pt>
                <c:pt idx="3">
                  <c:v>96</c:v>
                </c:pt>
                <c:pt idx="4">
                  <c:v>72</c:v>
                </c:pt>
                <c:pt idx="5">
                  <c:v>46</c:v>
                </c:pt>
                <c:pt idx="6">
                  <c:v>35</c:v>
                </c:pt>
                <c:pt idx="7">
                  <c:v>15</c:v>
                </c:pt>
                <c:pt idx="8">
                  <c:v>8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0.7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C2-48B6-9D1D-BAB9A1CC8A9D}"/>
            </c:ext>
          </c:extLst>
        </c:ser>
        <c:ser>
          <c:idx val="1"/>
          <c:order val="1"/>
          <c:tx>
            <c:strRef>
              <c:f>Blad1!$G$47</c:f>
              <c:strCache>
                <c:ptCount val="1"/>
                <c:pt idx="0">
                  <c:v>31-3-2016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Blad1!$G$48:$G$75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91</c:v>
                </c:pt>
                <c:pt idx="4">
                  <c:v>70</c:v>
                </c:pt>
                <c:pt idx="5">
                  <c:v>49</c:v>
                </c:pt>
                <c:pt idx="6">
                  <c:v>36</c:v>
                </c:pt>
                <c:pt idx="7">
                  <c:v>21</c:v>
                </c:pt>
                <c:pt idx="8">
                  <c:v>12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0.7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C2-48B6-9D1D-BAB9A1CC8A9D}"/>
            </c:ext>
          </c:extLst>
        </c:ser>
        <c:ser>
          <c:idx val="2"/>
          <c:order val="2"/>
          <c:tx>
            <c:strRef>
              <c:f>Blad1!$H$47</c:f>
              <c:strCache>
                <c:ptCount val="1"/>
                <c:pt idx="0">
                  <c:v>1-4-2016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Blad1!$H$48:$H$75</c:f>
              <c:numCache>
                <c:formatCode>General</c:formatCode>
                <c:ptCount val="28"/>
                <c:pt idx="1">
                  <c:v>100</c:v>
                </c:pt>
                <c:pt idx="2">
                  <c:v>99</c:v>
                </c:pt>
                <c:pt idx="3">
                  <c:v>89</c:v>
                </c:pt>
                <c:pt idx="4">
                  <c:v>70</c:v>
                </c:pt>
                <c:pt idx="5">
                  <c:v>46</c:v>
                </c:pt>
                <c:pt idx="6">
                  <c:v>32</c:v>
                </c:pt>
                <c:pt idx="7">
                  <c:v>20</c:v>
                </c:pt>
                <c:pt idx="8">
                  <c:v>13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C2-48B6-9D1D-BAB9A1CC8A9D}"/>
            </c:ext>
          </c:extLst>
        </c:ser>
        <c:ser>
          <c:idx val="3"/>
          <c:order val="3"/>
          <c:tx>
            <c:strRef>
              <c:f>Blad1!$I$47</c:f>
              <c:strCache>
                <c:ptCount val="1"/>
                <c:pt idx="0">
                  <c:v>1-4-2016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Blad1!$I$48:$I$75</c:f>
              <c:numCache>
                <c:formatCode>General</c:formatCode>
                <c:ptCount val="28"/>
                <c:pt idx="1">
                  <c:v>100</c:v>
                </c:pt>
                <c:pt idx="2">
                  <c:v>99</c:v>
                </c:pt>
                <c:pt idx="3">
                  <c:v>92</c:v>
                </c:pt>
                <c:pt idx="4">
                  <c:v>72</c:v>
                </c:pt>
                <c:pt idx="5">
                  <c:v>49</c:v>
                </c:pt>
                <c:pt idx="6">
                  <c:v>30</c:v>
                </c:pt>
                <c:pt idx="7">
                  <c:v>16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0.9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C2-48B6-9D1D-BAB9A1CC8A9D}"/>
            </c:ext>
          </c:extLst>
        </c:ser>
        <c:ser>
          <c:idx val="4"/>
          <c:order val="4"/>
          <c:tx>
            <c:strRef>
              <c:f>Blad1!$J$47</c:f>
              <c:strCache>
                <c:ptCount val="1"/>
                <c:pt idx="0">
                  <c:v>4-4-2016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Blad1!$J$48:$J$75</c:f>
              <c:numCache>
                <c:formatCode>General</c:formatCode>
                <c:ptCount val="28"/>
                <c:pt idx="1">
                  <c:v>100</c:v>
                </c:pt>
                <c:pt idx="2">
                  <c:v>99</c:v>
                </c:pt>
                <c:pt idx="3">
                  <c:v>88</c:v>
                </c:pt>
                <c:pt idx="4">
                  <c:v>71</c:v>
                </c:pt>
                <c:pt idx="5">
                  <c:v>46</c:v>
                </c:pt>
                <c:pt idx="6">
                  <c:v>30</c:v>
                </c:pt>
                <c:pt idx="7">
                  <c:v>15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0.5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C2-48B6-9D1D-BAB9A1CC8A9D}"/>
            </c:ext>
          </c:extLst>
        </c:ser>
        <c:ser>
          <c:idx val="5"/>
          <c:order val="5"/>
          <c:tx>
            <c:strRef>
              <c:f>Blad1!$K$47</c:f>
              <c:strCache>
                <c:ptCount val="1"/>
                <c:pt idx="0">
                  <c:v>5-4-2016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Blad1!$K$48:$K$75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95</c:v>
                </c:pt>
                <c:pt idx="4">
                  <c:v>80</c:v>
                </c:pt>
                <c:pt idx="5">
                  <c:v>52</c:v>
                </c:pt>
                <c:pt idx="6">
                  <c:v>35</c:v>
                </c:pt>
                <c:pt idx="7">
                  <c:v>17</c:v>
                </c:pt>
                <c:pt idx="8">
                  <c:v>9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0.6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C2-48B6-9D1D-BAB9A1CC8A9D}"/>
            </c:ext>
          </c:extLst>
        </c:ser>
        <c:ser>
          <c:idx val="6"/>
          <c:order val="6"/>
          <c:tx>
            <c:strRef>
              <c:f>Blad1!$L$47</c:f>
              <c:strCache>
                <c:ptCount val="1"/>
                <c:pt idx="0">
                  <c:v>6-4-2016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Blad1!$L$48:$L$75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92</c:v>
                </c:pt>
                <c:pt idx="4">
                  <c:v>72</c:v>
                </c:pt>
                <c:pt idx="5">
                  <c:v>45</c:v>
                </c:pt>
                <c:pt idx="6">
                  <c:v>31</c:v>
                </c:pt>
                <c:pt idx="7">
                  <c:v>15</c:v>
                </c:pt>
                <c:pt idx="8">
                  <c:v>8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0.7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C2-48B6-9D1D-BAB9A1CC8A9D}"/>
            </c:ext>
          </c:extLst>
        </c:ser>
        <c:ser>
          <c:idx val="7"/>
          <c:order val="7"/>
          <c:tx>
            <c:strRef>
              <c:f>Blad1!$M$47</c:f>
              <c:strCache>
                <c:ptCount val="1"/>
                <c:pt idx="0">
                  <c:v>6-4-2016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Blad1!$M$48:$M$75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93</c:v>
                </c:pt>
                <c:pt idx="4">
                  <c:v>73</c:v>
                </c:pt>
                <c:pt idx="5">
                  <c:v>46</c:v>
                </c:pt>
                <c:pt idx="6">
                  <c:v>30</c:v>
                </c:pt>
                <c:pt idx="7">
                  <c:v>15</c:v>
                </c:pt>
                <c:pt idx="8">
                  <c:v>8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0.6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C2-48B6-9D1D-BAB9A1CC8A9D}"/>
            </c:ext>
          </c:extLst>
        </c:ser>
        <c:ser>
          <c:idx val="8"/>
          <c:order val="8"/>
          <c:tx>
            <c:strRef>
              <c:f>Blad1!$N$47</c:f>
              <c:strCache>
                <c:ptCount val="1"/>
                <c:pt idx="0">
                  <c:v>onder- en bovengrens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Blad1!$N$48:$N$75</c:f>
              <c:numCache>
                <c:formatCode>General</c:formatCode>
                <c:ptCount val="28"/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35</c:v>
                </c:pt>
                <c:pt idx="24">
                  <c:v>35</c:v>
                </c:pt>
                <c:pt idx="25">
                  <c:v>65</c:v>
                </c:pt>
                <c:pt idx="26">
                  <c:v>100</c:v>
                </c:pt>
                <c:pt idx="2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C2-48B6-9D1D-BAB9A1CC8A9D}"/>
            </c:ext>
          </c:extLst>
        </c:ser>
        <c:ser>
          <c:idx val="9"/>
          <c:order val="9"/>
          <c:tx>
            <c:strRef>
              <c:f>Blad1!$O$47</c:f>
              <c:strCache>
                <c:ptCount val="1"/>
                <c:pt idx="0">
                  <c:v>bovengrens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Blad1!$E$48:$E$75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Blad1!$O$48:$O$75</c:f>
              <c:numCache>
                <c:formatCode>General</c:formatCode>
                <c:ptCount val="28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30</c:v>
                </c:pt>
                <c:pt idx="26">
                  <c:v>70</c:v>
                </c:pt>
                <c:pt idx="2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7C2-48B6-9D1D-BAB9A1CC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672024"/>
        <c:axId val="369673992"/>
      </c:scatterChart>
      <c:valAx>
        <c:axId val="36967202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zeefopening [mm]</a:t>
                </a:r>
              </a:p>
            </c:rich>
          </c:tx>
          <c:layout>
            <c:manualLayout>
              <c:xMode val="edge"/>
              <c:yMode val="edge"/>
              <c:x val="0.3108322205338368"/>
              <c:y val="0.94602906207236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69673992"/>
        <c:crosses val="autoZero"/>
        <c:crossBetween val="midCat"/>
      </c:valAx>
      <c:valAx>
        <c:axId val="369673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fractie [%] gezeefd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69672024"/>
        <c:crossesAt val="1.0000000000000002E-2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8.0178815367377337E-2"/>
          <c:y val="4.2918152859097738E-2"/>
          <c:w val="0.36664026645792075"/>
          <c:h val="0.41862030867936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graniet</a:t>
            </a:r>
            <a:r>
              <a:rPr lang="en-US" baseline="0"/>
              <a:t> vak 3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5 </a:t>
            </a:r>
            <a:r>
              <a:rPr lang="en-US" baseline="0"/>
              <a:t>=  3.7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16</a:t>
            </a:r>
            <a:r>
              <a:rPr lang="en-US" baseline="0"/>
              <a:t>=  5.8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50</a:t>
            </a:r>
            <a:r>
              <a:rPr lang="en-US" baseline="0"/>
              <a:t>=11.8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84</a:t>
            </a:r>
            <a:r>
              <a:rPr lang="en-US" baseline="0"/>
              <a:t>=21.0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95</a:t>
            </a:r>
            <a:r>
              <a:rPr lang="en-US" baseline="0"/>
              <a:t>=28.8 mm</a:t>
            </a:r>
            <a:endParaRPr lang="en-US"/>
          </a:p>
        </c:rich>
      </c:tx>
      <c:layout>
        <c:manualLayout>
          <c:xMode val="edge"/>
          <c:yMode val="edge"/>
          <c:x val="0.7604875844690977"/>
          <c:y val="0.55216802168021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2543310170834994E-2"/>
          <c:y val="4.7730352303523051E-2"/>
          <c:w val="0.88890204823104513"/>
          <c:h val="0.87616909928941822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Blad1!$Q$47</c:f>
              <c:strCache>
                <c:ptCount val="1"/>
                <c:pt idx="0">
                  <c:v>31-5-2016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Blad1!$P$48:$P$75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Blad1!$Q$48:$Q$75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86</c:v>
                </c:pt>
                <c:pt idx="4">
                  <c:v>70</c:v>
                </c:pt>
                <c:pt idx="5">
                  <c:v>41</c:v>
                </c:pt>
                <c:pt idx="6">
                  <c:v>30</c:v>
                </c:pt>
                <c:pt idx="7">
                  <c:v>14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0.4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54-418E-9B71-79267A60C6CF}"/>
            </c:ext>
          </c:extLst>
        </c:ser>
        <c:ser>
          <c:idx val="1"/>
          <c:order val="1"/>
          <c:tx>
            <c:strRef>
              <c:f>Blad1!$R$47</c:f>
              <c:strCache>
                <c:ptCount val="1"/>
                <c:pt idx="0">
                  <c:v>29-5-2016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Blad1!$P$48:$P$75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Blad1!$R$48:$R$75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88</c:v>
                </c:pt>
                <c:pt idx="4">
                  <c:v>71</c:v>
                </c:pt>
                <c:pt idx="5">
                  <c:v>48</c:v>
                </c:pt>
                <c:pt idx="6">
                  <c:v>31</c:v>
                </c:pt>
                <c:pt idx="7">
                  <c:v>14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0.5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54-418E-9B71-79267A60C6CF}"/>
            </c:ext>
          </c:extLst>
        </c:ser>
        <c:ser>
          <c:idx val="2"/>
          <c:order val="2"/>
          <c:tx>
            <c:strRef>
              <c:f>Blad1!$S$47</c:f>
              <c:strCache>
                <c:ptCount val="1"/>
                <c:pt idx="0">
                  <c:v>31-5-2016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Blad1!$P$48:$P$75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Blad1!$S$48:$S$75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88</c:v>
                </c:pt>
                <c:pt idx="4">
                  <c:v>71</c:v>
                </c:pt>
                <c:pt idx="5">
                  <c:v>45</c:v>
                </c:pt>
                <c:pt idx="6">
                  <c:v>31</c:v>
                </c:pt>
                <c:pt idx="7">
                  <c:v>15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0.5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54-418E-9B71-79267A60C6CF}"/>
            </c:ext>
          </c:extLst>
        </c:ser>
        <c:ser>
          <c:idx val="3"/>
          <c:order val="3"/>
          <c:tx>
            <c:strRef>
              <c:f>Blad1!$T$47</c:f>
              <c:strCache>
                <c:ptCount val="1"/>
                <c:pt idx="0">
                  <c:v>31-5-2016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Blad1!$P$48:$P$75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Blad1!$T$48:$T$75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88</c:v>
                </c:pt>
                <c:pt idx="4">
                  <c:v>74</c:v>
                </c:pt>
                <c:pt idx="5">
                  <c:v>49</c:v>
                </c:pt>
                <c:pt idx="6">
                  <c:v>32</c:v>
                </c:pt>
                <c:pt idx="7">
                  <c:v>16</c:v>
                </c:pt>
                <c:pt idx="8">
                  <c:v>8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0.6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54-418E-9B71-79267A60C6CF}"/>
            </c:ext>
          </c:extLst>
        </c:ser>
        <c:ser>
          <c:idx val="4"/>
          <c:order val="4"/>
          <c:tx>
            <c:strRef>
              <c:f>Blad1!$U$47</c:f>
              <c:strCache>
                <c:ptCount val="1"/>
                <c:pt idx="0">
                  <c:v>6-6-2016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Blad1!$P$48:$P$75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Blad1!$U$48:$U$75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87</c:v>
                </c:pt>
                <c:pt idx="4">
                  <c:v>71</c:v>
                </c:pt>
                <c:pt idx="5">
                  <c:v>52</c:v>
                </c:pt>
                <c:pt idx="6">
                  <c:v>31</c:v>
                </c:pt>
                <c:pt idx="7">
                  <c:v>14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0.5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54-418E-9B71-79267A60C6CF}"/>
            </c:ext>
          </c:extLst>
        </c:ser>
        <c:ser>
          <c:idx val="5"/>
          <c:order val="5"/>
          <c:tx>
            <c:strRef>
              <c:f>Blad1!$V$47</c:f>
              <c:strCache>
                <c:ptCount val="1"/>
                <c:pt idx="0">
                  <c:v>6-6-2016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Blad1!$P$48:$P$75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Blad1!$V$48:$V$75</c:f>
              <c:numCache>
                <c:formatCode>General</c:formatCode>
                <c:ptCount val="28"/>
                <c:pt idx="1">
                  <c:v>100</c:v>
                </c:pt>
                <c:pt idx="2">
                  <c:v>98</c:v>
                </c:pt>
                <c:pt idx="3">
                  <c:v>89</c:v>
                </c:pt>
                <c:pt idx="4">
                  <c:v>71</c:v>
                </c:pt>
                <c:pt idx="5">
                  <c:v>47</c:v>
                </c:pt>
                <c:pt idx="6">
                  <c:v>31</c:v>
                </c:pt>
                <c:pt idx="7">
                  <c:v>16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0.5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54-418E-9B71-79267A60C6CF}"/>
            </c:ext>
          </c:extLst>
        </c:ser>
        <c:ser>
          <c:idx val="6"/>
          <c:order val="6"/>
          <c:tx>
            <c:strRef>
              <c:f>Blad1!$W$47</c:f>
              <c:strCache>
                <c:ptCount val="1"/>
                <c:pt idx="0">
                  <c:v>onder- en bovengrens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Blad1!$P$48:$P$75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Blad1!$W$48:$W$75</c:f>
              <c:numCache>
                <c:formatCode>General</c:formatCode>
                <c:ptCount val="28"/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35</c:v>
                </c:pt>
                <c:pt idx="24">
                  <c:v>35</c:v>
                </c:pt>
                <c:pt idx="25">
                  <c:v>65</c:v>
                </c:pt>
                <c:pt idx="26">
                  <c:v>100</c:v>
                </c:pt>
                <c:pt idx="2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54-418E-9B71-79267A60C6CF}"/>
            </c:ext>
          </c:extLst>
        </c:ser>
        <c:ser>
          <c:idx val="7"/>
          <c:order val="7"/>
          <c:tx>
            <c:strRef>
              <c:f>Blad1!$X$47</c:f>
              <c:strCache>
                <c:ptCount val="1"/>
                <c:pt idx="0">
                  <c:v>bovengrens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Blad1!$P$48:$P$75</c:f>
              <c:numCache>
                <c:formatCode>General</c:formatCode>
                <c:ptCount val="28"/>
                <c:pt idx="0">
                  <c:v>63</c:v>
                </c:pt>
                <c:pt idx="1">
                  <c:v>45</c:v>
                </c:pt>
                <c:pt idx="2">
                  <c:v>31.5</c:v>
                </c:pt>
                <c:pt idx="3">
                  <c:v>22.4</c:v>
                </c:pt>
                <c:pt idx="4">
                  <c:v>16</c:v>
                </c:pt>
                <c:pt idx="5">
                  <c:v>11.2</c:v>
                </c:pt>
                <c:pt idx="6">
                  <c:v>8</c:v>
                </c:pt>
                <c:pt idx="7">
                  <c:v>5.6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0.125</c:v>
                </c:pt>
                <c:pt idx="14">
                  <c:v>6.3E-2</c:v>
                </c:pt>
                <c:pt idx="15">
                  <c:v>0.01</c:v>
                </c:pt>
                <c:pt idx="16">
                  <c:v>0.01</c:v>
                </c:pt>
                <c:pt idx="17">
                  <c:v>6.3E-2</c:v>
                </c:pt>
                <c:pt idx="18">
                  <c:v>6.4000000000000001E-2</c:v>
                </c:pt>
                <c:pt idx="19">
                  <c:v>0.125</c:v>
                </c:pt>
                <c:pt idx="20">
                  <c:v>0.25</c:v>
                </c:pt>
                <c:pt idx="21">
                  <c:v>0.5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  <c:pt idx="26">
                  <c:v>16</c:v>
                </c:pt>
                <c:pt idx="27">
                  <c:v>32</c:v>
                </c:pt>
              </c:numCache>
            </c:numRef>
          </c:xVal>
          <c:yVal>
            <c:numRef>
              <c:f>Blad1!$X$48:$X$75</c:f>
              <c:numCache>
                <c:formatCode>General</c:formatCode>
                <c:ptCount val="28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30</c:v>
                </c:pt>
                <c:pt idx="26">
                  <c:v>70</c:v>
                </c:pt>
                <c:pt idx="2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54-418E-9B71-79267A60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409272"/>
        <c:axId val="396409600"/>
      </c:scatterChart>
      <c:valAx>
        <c:axId val="39640927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zeefopening [mm]</a:t>
                </a:r>
              </a:p>
            </c:rich>
          </c:tx>
          <c:layout>
            <c:manualLayout>
              <c:xMode val="edge"/>
              <c:yMode val="edge"/>
              <c:x val="0.30704220139345095"/>
              <c:y val="0.94866179075176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6409600"/>
        <c:crosses val="autoZero"/>
        <c:crossBetween val="midCat"/>
      </c:valAx>
      <c:valAx>
        <c:axId val="3964096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fractie [%] gezeefd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6409272"/>
        <c:crossesAt val="1.0000000000000002E-2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5.1557994146148887E-2"/>
          <c:y val="5.1636152188293538E-2"/>
          <c:w val="0.32353368431766238"/>
          <c:h val="0.33183268250005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grind vak 2</a:t>
            </a:r>
          </a:p>
          <a:p>
            <a:pPr algn="l">
              <a:defRPr/>
            </a:pPr>
            <a:r>
              <a:rPr lang="en-US" i="1"/>
              <a:t>D</a:t>
            </a:r>
            <a:r>
              <a:rPr lang="en-US" baseline="-25000"/>
              <a:t>5</a:t>
            </a:r>
            <a:r>
              <a:rPr lang="en-US"/>
              <a:t>=   4.2</a:t>
            </a:r>
            <a:r>
              <a:rPr lang="en-US" baseline="0"/>
              <a:t>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16</a:t>
            </a:r>
            <a:r>
              <a:rPr lang="en-US" baseline="0"/>
              <a:t>=  5.6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50</a:t>
            </a:r>
            <a:r>
              <a:rPr lang="en-US" baseline="0"/>
              <a:t>=10.6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84</a:t>
            </a:r>
            <a:r>
              <a:rPr lang="en-US" baseline="0"/>
              <a:t>=18.4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95</a:t>
            </a:r>
            <a:r>
              <a:rPr lang="en-US" baseline="0"/>
              <a:t>=27.1 mm</a:t>
            </a:r>
            <a:endParaRPr lang="en-US"/>
          </a:p>
        </c:rich>
      </c:tx>
      <c:layout>
        <c:manualLayout>
          <c:xMode val="edge"/>
          <c:yMode val="edge"/>
          <c:x val="0.75218179731079715"/>
          <c:y val="0.56565656565656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426425420226735E-2"/>
          <c:y val="4.0454678013733127E-2"/>
          <c:w val="0.8916043074402934"/>
          <c:h val="0.89125904716455895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Blad1!$AA$47</c:f>
              <c:strCache>
                <c:ptCount val="1"/>
                <c:pt idx="0">
                  <c:v>24-2-2016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Blad1!$AA$48:$AA$70</c:f>
              <c:numCache>
                <c:formatCode>General</c:formatCode>
                <c:ptCount val="23"/>
                <c:pt idx="0">
                  <c:v>100</c:v>
                </c:pt>
                <c:pt idx="1">
                  <c:v>80</c:v>
                </c:pt>
                <c:pt idx="2">
                  <c:v>34.5</c:v>
                </c:pt>
                <c:pt idx="3">
                  <c:v>2.4</c:v>
                </c:pt>
                <c:pt idx="4">
                  <c:v>0.6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B0-493A-9149-AB07A1C7849F}"/>
            </c:ext>
          </c:extLst>
        </c:ser>
        <c:ser>
          <c:idx val="1"/>
          <c:order val="1"/>
          <c:tx>
            <c:strRef>
              <c:f>Blad1!$AB$47</c:f>
              <c:strCache>
                <c:ptCount val="1"/>
                <c:pt idx="0">
                  <c:v>25-2-2016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Blad1!$AB$48:$AB$70</c:f>
              <c:numCache>
                <c:formatCode>General</c:formatCode>
                <c:ptCount val="23"/>
                <c:pt idx="0">
                  <c:v>99.999999999999986</c:v>
                </c:pt>
                <c:pt idx="1">
                  <c:v>85.699999999999989</c:v>
                </c:pt>
                <c:pt idx="2">
                  <c:v>31.299999999999997</c:v>
                </c:pt>
                <c:pt idx="3">
                  <c:v>2.4</c:v>
                </c:pt>
                <c:pt idx="4">
                  <c:v>0.7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B0-493A-9149-AB07A1C7849F}"/>
            </c:ext>
          </c:extLst>
        </c:ser>
        <c:ser>
          <c:idx val="2"/>
          <c:order val="2"/>
          <c:tx>
            <c:strRef>
              <c:f>Blad1!$AC$47</c:f>
              <c:strCache>
                <c:ptCount val="1"/>
                <c:pt idx="0">
                  <c:v>26-2-2016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Blad1!$AC$48:$AC$70</c:f>
              <c:numCache>
                <c:formatCode>General</c:formatCode>
                <c:ptCount val="23"/>
                <c:pt idx="0">
                  <c:v>99.999999999999986</c:v>
                </c:pt>
                <c:pt idx="1">
                  <c:v>88.199999999999989</c:v>
                </c:pt>
                <c:pt idx="2">
                  <c:v>47.8</c:v>
                </c:pt>
                <c:pt idx="3">
                  <c:v>5.8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B0-493A-9149-AB07A1C7849F}"/>
            </c:ext>
          </c:extLst>
        </c:ser>
        <c:ser>
          <c:idx val="3"/>
          <c:order val="3"/>
          <c:tx>
            <c:strRef>
              <c:f>Blad1!$AD$47</c:f>
              <c:strCache>
                <c:ptCount val="1"/>
                <c:pt idx="0">
                  <c:v>29-2-2016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Blad1!$AD$48:$AD$70</c:f>
              <c:numCache>
                <c:formatCode>General</c:formatCode>
                <c:ptCount val="23"/>
                <c:pt idx="0">
                  <c:v>100</c:v>
                </c:pt>
                <c:pt idx="1">
                  <c:v>84.9</c:v>
                </c:pt>
                <c:pt idx="2">
                  <c:v>40.6</c:v>
                </c:pt>
                <c:pt idx="3">
                  <c:v>3.7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B0-493A-9149-AB07A1C7849F}"/>
            </c:ext>
          </c:extLst>
        </c:ser>
        <c:ser>
          <c:idx val="4"/>
          <c:order val="4"/>
          <c:tx>
            <c:strRef>
              <c:f>Blad1!$AE$47</c:f>
              <c:strCache>
                <c:ptCount val="1"/>
                <c:pt idx="0">
                  <c:v>4-3-2016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Blad1!$AE$48:$AE$70</c:f>
              <c:numCache>
                <c:formatCode>General</c:formatCode>
                <c:ptCount val="23"/>
                <c:pt idx="0">
                  <c:v>100</c:v>
                </c:pt>
                <c:pt idx="1">
                  <c:v>72</c:v>
                </c:pt>
                <c:pt idx="2">
                  <c:v>30</c:v>
                </c:pt>
                <c:pt idx="3">
                  <c:v>1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B0-493A-9149-AB07A1C7849F}"/>
            </c:ext>
          </c:extLst>
        </c:ser>
        <c:ser>
          <c:idx val="5"/>
          <c:order val="5"/>
          <c:tx>
            <c:strRef>
              <c:f>Blad1!$AF$47</c:f>
              <c:strCache>
                <c:ptCount val="1"/>
                <c:pt idx="0">
                  <c:v>7-3-2016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Blad1!$AF$48:$AF$70</c:f>
              <c:numCache>
                <c:formatCode>General</c:formatCode>
                <c:ptCount val="23"/>
                <c:pt idx="0">
                  <c:v>100</c:v>
                </c:pt>
                <c:pt idx="1">
                  <c:v>82.3</c:v>
                </c:pt>
                <c:pt idx="2">
                  <c:v>33.299999999999997</c:v>
                </c:pt>
                <c:pt idx="3">
                  <c:v>2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B0-493A-9149-AB07A1C7849F}"/>
            </c:ext>
          </c:extLst>
        </c:ser>
        <c:ser>
          <c:idx val="6"/>
          <c:order val="6"/>
          <c:tx>
            <c:strRef>
              <c:f>Blad1!$AG$47</c:f>
              <c:strCache>
                <c:ptCount val="1"/>
                <c:pt idx="0">
                  <c:v>8-3-2016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Blad1!$AG$48:$AG$70</c:f>
              <c:numCache>
                <c:formatCode>General</c:formatCode>
                <c:ptCount val="23"/>
                <c:pt idx="0">
                  <c:v>100</c:v>
                </c:pt>
                <c:pt idx="1">
                  <c:v>81.7</c:v>
                </c:pt>
                <c:pt idx="2">
                  <c:v>35.1</c:v>
                </c:pt>
                <c:pt idx="3">
                  <c:v>3.1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B0-493A-9149-AB07A1C7849F}"/>
            </c:ext>
          </c:extLst>
        </c:ser>
        <c:ser>
          <c:idx val="7"/>
          <c:order val="7"/>
          <c:tx>
            <c:strRef>
              <c:f>Blad1!$AH$47</c:f>
              <c:strCache>
                <c:ptCount val="1"/>
                <c:pt idx="0">
                  <c:v>8-3-2016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Blad1!$AH$48:$AH$70</c:f>
              <c:numCache>
                <c:formatCode>General</c:formatCode>
                <c:ptCount val="23"/>
                <c:pt idx="0">
                  <c:v>100.00000000000001</c:v>
                </c:pt>
                <c:pt idx="1">
                  <c:v>82.800000000000011</c:v>
                </c:pt>
                <c:pt idx="2">
                  <c:v>35.300000000000004</c:v>
                </c:pt>
                <c:pt idx="3">
                  <c:v>4.2</c:v>
                </c:pt>
                <c:pt idx="4">
                  <c:v>1.7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B0-493A-9149-AB07A1C7849F}"/>
            </c:ext>
          </c:extLst>
        </c:ser>
        <c:ser>
          <c:idx val="8"/>
          <c:order val="8"/>
          <c:tx>
            <c:strRef>
              <c:f>Blad1!$AI$47</c:f>
              <c:strCache>
                <c:ptCount val="1"/>
                <c:pt idx="0">
                  <c:v>10-3-2016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Blad1!$AI$48:$AI$70</c:f>
              <c:numCache>
                <c:formatCode>General</c:formatCode>
                <c:ptCount val="23"/>
                <c:pt idx="0">
                  <c:v>100</c:v>
                </c:pt>
                <c:pt idx="1">
                  <c:v>73.400000000000006</c:v>
                </c:pt>
                <c:pt idx="2">
                  <c:v>31.2</c:v>
                </c:pt>
                <c:pt idx="3">
                  <c:v>2.4</c:v>
                </c:pt>
                <c:pt idx="4">
                  <c:v>0.7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B0-493A-9149-AB07A1C7849F}"/>
            </c:ext>
          </c:extLst>
        </c:ser>
        <c:ser>
          <c:idx val="9"/>
          <c:order val="9"/>
          <c:tx>
            <c:strRef>
              <c:f>Blad1!$AJ$47</c:f>
              <c:strCache>
                <c:ptCount val="1"/>
                <c:pt idx="0">
                  <c:v>11-3-2016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Blad1!$AJ$48:$AJ$70</c:f>
              <c:numCache>
                <c:formatCode>General</c:formatCode>
                <c:ptCount val="23"/>
                <c:pt idx="0">
                  <c:v>100</c:v>
                </c:pt>
                <c:pt idx="1">
                  <c:v>77</c:v>
                </c:pt>
                <c:pt idx="2">
                  <c:v>35.1</c:v>
                </c:pt>
                <c:pt idx="3">
                  <c:v>3.5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EB0-493A-9149-AB07A1C7849F}"/>
            </c:ext>
          </c:extLst>
        </c:ser>
        <c:ser>
          <c:idx val="10"/>
          <c:order val="10"/>
          <c:tx>
            <c:strRef>
              <c:f>Blad1!$AK$47</c:f>
              <c:strCache>
                <c:ptCount val="1"/>
                <c:pt idx="0">
                  <c:v>16-3-2016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Blad1!$AK$48:$AK$70</c:f>
              <c:numCache>
                <c:formatCode>General</c:formatCode>
                <c:ptCount val="23"/>
                <c:pt idx="0">
                  <c:v>100.00000000000001</c:v>
                </c:pt>
                <c:pt idx="1">
                  <c:v>79.300000000000011</c:v>
                </c:pt>
                <c:pt idx="2">
                  <c:v>34.300000000000004</c:v>
                </c:pt>
                <c:pt idx="3">
                  <c:v>7.7</c:v>
                </c:pt>
                <c:pt idx="4">
                  <c:v>0.8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EB0-493A-9149-AB07A1C7849F}"/>
            </c:ext>
          </c:extLst>
        </c:ser>
        <c:ser>
          <c:idx val="11"/>
          <c:order val="11"/>
          <c:tx>
            <c:strRef>
              <c:f>Blad1!$AL$47</c:f>
              <c:strCache>
                <c:ptCount val="1"/>
                <c:pt idx="0">
                  <c:v>17-3-2016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Blad1!$AL$48:$AL$70</c:f>
              <c:numCache>
                <c:formatCode>General</c:formatCode>
                <c:ptCount val="23"/>
                <c:pt idx="0">
                  <c:v>100</c:v>
                </c:pt>
                <c:pt idx="1">
                  <c:v>79.099999999999994</c:v>
                </c:pt>
                <c:pt idx="2">
                  <c:v>33.6</c:v>
                </c:pt>
                <c:pt idx="3">
                  <c:v>1.1000000000000001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EB0-493A-9149-AB07A1C7849F}"/>
            </c:ext>
          </c:extLst>
        </c:ser>
        <c:ser>
          <c:idx val="12"/>
          <c:order val="12"/>
          <c:tx>
            <c:strRef>
              <c:f>Blad1!$AM$47</c:f>
              <c:strCache>
                <c:ptCount val="1"/>
                <c:pt idx="0">
                  <c:v>20-4-2016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Blad1!$AM$48:$AM$70</c:f>
              <c:numCache>
                <c:formatCode>General</c:formatCode>
                <c:ptCount val="23"/>
                <c:pt idx="0">
                  <c:v>100</c:v>
                </c:pt>
                <c:pt idx="1">
                  <c:v>87.2</c:v>
                </c:pt>
                <c:pt idx="2">
                  <c:v>35.5</c:v>
                </c:pt>
                <c:pt idx="3">
                  <c:v>4.8</c:v>
                </c:pt>
                <c:pt idx="4">
                  <c:v>1.7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EB0-493A-9149-AB07A1C7849F}"/>
            </c:ext>
          </c:extLst>
        </c:ser>
        <c:ser>
          <c:idx val="13"/>
          <c:order val="13"/>
          <c:tx>
            <c:strRef>
              <c:f>Blad1!$AN$47</c:f>
              <c:strCache>
                <c:ptCount val="1"/>
                <c:pt idx="0">
                  <c:v>onder- en bovengrens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Blad1!$AN$48:$AN$70</c:f>
              <c:numCache>
                <c:formatCode>General</c:formatCode>
                <c:ptCount val="23"/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35</c:v>
                </c:pt>
                <c:pt idx="19">
                  <c:v>35</c:v>
                </c:pt>
                <c:pt idx="20">
                  <c:v>65</c:v>
                </c:pt>
                <c:pt idx="21">
                  <c:v>100</c:v>
                </c:pt>
                <c:pt idx="22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EB0-493A-9149-AB07A1C7849F}"/>
            </c:ext>
          </c:extLst>
        </c:ser>
        <c:ser>
          <c:idx val="14"/>
          <c:order val="14"/>
          <c:tx>
            <c:strRef>
              <c:f>Blad1!$AO$47</c:f>
              <c:strCache>
                <c:ptCount val="1"/>
                <c:pt idx="0">
                  <c:v>bovengrens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Blad1!$Z$48:$Z$70</c:f>
              <c:numCache>
                <c:formatCode>General</c:formatCode>
                <c:ptCount val="23"/>
                <c:pt idx="0">
                  <c:v>31.5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0.25</c:v>
                </c:pt>
                <c:pt idx="8">
                  <c:v>0.125</c:v>
                </c:pt>
                <c:pt idx="9">
                  <c:v>6.3E-2</c:v>
                </c:pt>
                <c:pt idx="10">
                  <c:v>0.01</c:v>
                </c:pt>
                <c:pt idx="11">
                  <c:v>0.01</c:v>
                </c:pt>
                <c:pt idx="12">
                  <c:v>6.3E-2</c:v>
                </c:pt>
                <c:pt idx="13">
                  <c:v>6.4000000000000001E-2</c:v>
                </c:pt>
                <c:pt idx="14">
                  <c:v>0.125</c:v>
                </c:pt>
                <c:pt idx="15">
                  <c:v>0.25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16</c:v>
                </c:pt>
                <c:pt idx="22">
                  <c:v>32</c:v>
                </c:pt>
              </c:numCache>
            </c:numRef>
          </c:xVal>
          <c:yVal>
            <c:numRef>
              <c:f>Blad1!$AO$48:$AO$70</c:f>
              <c:numCache>
                <c:formatCode>General</c:formatCode>
                <c:ptCount val="23"/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30</c:v>
                </c:pt>
                <c:pt idx="21">
                  <c:v>70</c:v>
                </c:pt>
                <c:pt idx="22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EB0-493A-9149-AB07A1C78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397464"/>
        <c:axId val="396401400"/>
      </c:scatterChart>
      <c:valAx>
        <c:axId val="396397464"/>
        <c:scaling>
          <c:logBase val="10"/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zeefopening</a:t>
                </a:r>
                <a:r>
                  <a:rPr lang="en-US" baseline="0"/>
                  <a:t> [mm]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448248047008311"/>
              <c:y val="0.94223892467986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6401400"/>
        <c:crosses val="autoZero"/>
        <c:crossBetween val="midCat"/>
      </c:valAx>
      <c:valAx>
        <c:axId val="3964014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fractie [%] gezeefd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6397464"/>
        <c:crossesAt val="1.0000000000000002E-2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14"/>
        <c:delete val="1"/>
      </c:legendEntry>
      <c:layout>
        <c:manualLayout>
          <c:xMode val="edge"/>
          <c:yMode val="edge"/>
          <c:x val="0.10835303388494878"/>
          <c:y val="0.19846284365969405"/>
          <c:w val="0.40950450785850351"/>
          <c:h val="0.56795143031363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sediment</a:t>
            </a:r>
            <a:r>
              <a:rPr lang="en-US" baseline="0"/>
              <a:t> (graniet&amp;grind) geleverd voor suppletie 2016</a:t>
            </a:r>
            <a:endParaRPr lang="en-US"/>
          </a:p>
        </c:rich>
      </c:tx>
      <c:layout>
        <c:manualLayout>
          <c:xMode val="edge"/>
          <c:yMode val="edge"/>
          <c:x val="0.10512632011046012"/>
          <c:y val="9.1954022988505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5168489009963799E-2"/>
          <c:y val="6.9023139348960691E-2"/>
          <c:w val="0.89225249095047954"/>
          <c:h val="0.85318460192475942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Blad1!$E$106</c:f>
              <c:strCache>
                <c:ptCount val="1"/>
                <c:pt idx="0">
                  <c:v>D5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Blad1!$F$106:$AG$106</c:f>
              <c:numCache>
                <c:formatCode>General</c:formatCode>
                <c:ptCount val="28"/>
                <c:pt idx="0">
                  <c:v>3</c:v>
                </c:pt>
                <c:pt idx="1">
                  <c:v>2.25</c:v>
                </c:pt>
                <c:pt idx="2">
                  <c:v>1.5</c:v>
                </c:pt>
                <c:pt idx="3">
                  <c:v>2</c:v>
                </c:pt>
                <c:pt idx="4">
                  <c:v>3.5</c:v>
                </c:pt>
                <c:pt idx="5">
                  <c:v>2.8571428571428572</c:v>
                </c:pt>
                <c:pt idx="6">
                  <c:v>3</c:v>
                </c:pt>
                <c:pt idx="7">
                  <c:v>3</c:v>
                </c:pt>
                <c:pt idx="8">
                  <c:v>4.290909090909091</c:v>
                </c:pt>
                <c:pt idx="9">
                  <c:v>4.290909090909091</c:v>
                </c:pt>
                <c:pt idx="10">
                  <c:v>3.2</c:v>
                </c:pt>
                <c:pt idx="11">
                  <c:v>3</c:v>
                </c:pt>
                <c:pt idx="12">
                  <c:v>4</c:v>
                </c:pt>
                <c:pt idx="13">
                  <c:v>3.6</c:v>
                </c:pt>
                <c:pt idx="15">
                  <c:v>4.32398753894081</c:v>
                </c:pt>
                <c:pt idx="16">
                  <c:v>4.3598615916955019</c:v>
                </c:pt>
                <c:pt idx="17">
                  <c:v>3.6981132075471699</c:v>
                </c:pt>
                <c:pt idx="18">
                  <c:v>4.1409214092140925</c:v>
                </c:pt>
                <c:pt idx="19">
                  <c:v>4.5517241379310347</c:v>
                </c:pt>
                <c:pt idx="20">
                  <c:v>4.3833865814696482</c:v>
                </c:pt>
                <c:pt idx="21">
                  <c:v>4.2374999999999998</c:v>
                </c:pt>
                <c:pt idx="22">
                  <c:v>4.102893890675241</c:v>
                </c:pt>
                <c:pt idx="23">
                  <c:v>4.3611111111111107</c:v>
                </c:pt>
                <c:pt idx="24">
                  <c:v>4.1898734177215191</c:v>
                </c:pt>
                <c:pt idx="25">
                  <c:v>3.2173913043478262</c:v>
                </c:pt>
                <c:pt idx="26">
                  <c:v>4.4800000000000004</c:v>
                </c:pt>
                <c:pt idx="27">
                  <c:v>4.0260586319218241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98-403E-A79D-663024E632F1}"/>
            </c:ext>
          </c:extLst>
        </c:ser>
        <c:ser>
          <c:idx val="1"/>
          <c:order val="1"/>
          <c:tx>
            <c:strRef>
              <c:f>Blad1!$E$107</c:f>
              <c:strCache>
                <c:ptCount val="1"/>
                <c:pt idx="0">
                  <c:v>D10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Blad1!$F$107:$AG$107</c:f>
              <c:numCache>
                <c:formatCode>General</c:formatCode>
                <c:ptCount val="28"/>
                <c:pt idx="0">
                  <c:v>4.4571428571428573</c:v>
                </c:pt>
                <c:pt idx="1">
                  <c:v>3.5</c:v>
                </c:pt>
                <c:pt idx="2">
                  <c:v>3.1428571428571428</c:v>
                </c:pt>
                <c:pt idx="3">
                  <c:v>4</c:v>
                </c:pt>
                <c:pt idx="4">
                  <c:v>4.7111111111111112</c:v>
                </c:pt>
                <c:pt idx="5">
                  <c:v>4.2</c:v>
                </c:pt>
                <c:pt idx="6">
                  <c:v>4.4571428571428573</c:v>
                </c:pt>
                <c:pt idx="7">
                  <c:v>4.4571428571428573</c:v>
                </c:pt>
                <c:pt idx="8">
                  <c:v>5.0181818181818176</c:v>
                </c:pt>
                <c:pt idx="9">
                  <c:v>5.0181818181818176</c:v>
                </c:pt>
                <c:pt idx="10">
                  <c:v>4.5999999999999996</c:v>
                </c:pt>
                <c:pt idx="11">
                  <c:v>4.4000000000000004</c:v>
                </c:pt>
                <c:pt idx="12">
                  <c:v>4.8888888888888884</c:v>
                </c:pt>
                <c:pt idx="13">
                  <c:v>4.6399999999999997</c:v>
                </c:pt>
                <c:pt idx="15">
                  <c:v>4.9470404984423677</c:v>
                </c:pt>
                <c:pt idx="16">
                  <c:v>5.0519031141868513</c:v>
                </c:pt>
                <c:pt idx="17">
                  <c:v>4.4000000000000004</c:v>
                </c:pt>
                <c:pt idx="18">
                  <c:v>4.6829268292682924</c:v>
                </c:pt>
                <c:pt idx="19">
                  <c:v>5.2413793103448274</c:v>
                </c:pt>
                <c:pt idx="20">
                  <c:v>5.0223642172523961</c:v>
                </c:pt>
                <c:pt idx="21">
                  <c:v>4.8624999999999998</c:v>
                </c:pt>
                <c:pt idx="22">
                  <c:v>4.745980707395498</c:v>
                </c:pt>
                <c:pt idx="23">
                  <c:v>5.0555555555555554</c:v>
                </c:pt>
                <c:pt idx="24">
                  <c:v>4.8227848101265822</c:v>
                </c:pt>
                <c:pt idx="25">
                  <c:v>4.3458646616541357</c:v>
                </c:pt>
                <c:pt idx="26">
                  <c:v>5.0953846153846154</c:v>
                </c:pt>
                <c:pt idx="27">
                  <c:v>4.677524429967427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98-403E-A79D-663024E632F1}"/>
            </c:ext>
          </c:extLst>
        </c:ser>
        <c:ser>
          <c:idx val="3"/>
          <c:order val="2"/>
          <c:tx>
            <c:strRef>
              <c:f>Blad1!$E$109</c:f>
              <c:strCache>
                <c:ptCount val="1"/>
                <c:pt idx="0">
                  <c:v>D16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Blad1!$F$109:$AG$109</c:f>
              <c:numCache>
                <c:formatCode>General</c:formatCode>
                <c:ptCount val="28"/>
                <c:pt idx="0">
                  <c:v>5.72</c:v>
                </c:pt>
                <c:pt idx="1">
                  <c:v>4.7111111111111112</c:v>
                </c:pt>
                <c:pt idx="2">
                  <c:v>4.6857142857142859</c:v>
                </c:pt>
                <c:pt idx="3">
                  <c:v>5.6</c:v>
                </c:pt>
                <c:pt idx="4">
                  <c:v>5.76</c:v>
                </c:pt>
                <c:pt idx="5">
                  <c:v>5.3999999999999995</c:v>
                </c:pt>
                <c:pt idx="6">
                  <c:v>5.75</c:v>
                </c:pt>
                <c:pt idx="7">
                  <c:v>5.76</c:v>
                </c:pt>
                <c:pt idx="8">
                  <c:v>5.8999999999999995</c:v>
                </c:pt>
                <c:pt idx="9">
                  <c:v>5.8823529411764701</c:v>
                </c:pt>
                <c:pt idx="10">
                  <c:v>5.75</c:v>
                </c:pt>
                <c:pt idx="11">
                  <c:v>5.6</c:v>
                </c:pt>
                <c:pt idx="12">
                  <c:v>5.8823529411764701</c:v>
                </c:pt>
                <c:pt idx="13">
                  <c:v>5.6</c:v>
                </c:pt>
                <c:pt idx="15">
                  <c:v>5.6947040498442369</c:v>
                </c:pt>
                <c:pt idx="16">
                  <c:v>5.882352941176471</c:v>
                </c:pt>
                <c:pt idx="17">
                  <c:v>4.9714285714285715</c:v>
                </c:pt>
                <c:pt idx="18">
                  <c:v>5.3333333333333339</c:v>
                </c:pt>
                <c:pt idx="19">
                  <c:v>6.068965517241379</c:v>
                </c:pt>
                <c:pt idx="20">
                  <c:v>5.7891373801916934</c:v>
                </c:pt>
                <c:pt idx="21">
                  <c:v>5.6124999999999998</c:v>
                </c:pt>
                <c:pt idx="22">
                  <c:v>5.517684887459807</c:v>
                </c:pt>
                <c:pt idx="23">
                  <c:v>5.8888888888888893</c:v>
                </c:pt>
                <c:pt idx="24">
                  <c:v>5.5822784810126578</c:v>
                </c:pt>
                <c:pt idx="25">
                  <c:v>5.2481203007518795</c:v>
                </c:pt>
                <c:pt idx="26">
                  <c:v>5.8338461538461539</c:v>
                </c:pt>
                <c:pt idx="27">
                  <c:v>5.4592833876221496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98-403E-A79D-663024E632F1}"/>
            </c:ext>
          </c:extLst>
        </c:ser>
        <c:ser>
          <c:idx val="10"/>
          <c:order val="3"/>
          <c:tx>
            <c:strRef>
              <c:f>Blad1!$E$116</c:f>
              <c:strCache>
                <c:ptCount val="1"/>
                <c:pt idx="0">
                  <c:v>D50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Blad1!$F$116:$AG$116</c:f>
              <c:numCache>
                <c:formatCode>General</c:formatCode>
                <c:ptCount val="28"/>
                <c:pt idx="0">
                  <c:v>11.938461538461539</c:v>
                </c:pt>
                <c:pt idx="1">
                  <c:v>11.428571428571427</c:v>
                </c:pt>
                <c:pt idx="2">
                  <c:v>12</c:v>
                </c:pt>
                <c:pt idx="3">
                  <c:v>11.408695652173913</c:v>
                </c:pt>
                <c:pt idx="4">
                  <c:v>11.968</c:v>
                </c:pt>
                <c:pt idx="5">
                  <c:v>10.823529411764705</c:v>
                </c:pt>
                <c:pt idx="6">
                  <c:v>12.088888888888889</c:v>
                </c:pt>
                <c:pt idx="7">
                  <c:v>11.911111111111111</c:v>
                </c:pt>
                <c:pt idx="8">
                  <c:v>12.689655172413792</c:v>
                </c:pt>
                <c:pt idx="9">
                  <c:v>11.617391304347825</c:v>
                </c:pt>
                <c:pt idx="10">
                  <c:v>12.123076923076923</c:v>
                </c:pt>
                <c:pt idx="11">
                  <c:v>11.391999999999999</c:v>
                </c:pt>
                <c:pt idx="12">
                  <c:v>10.895238095238094</c:v>
                </c:pt>
                <c:pt idx="13">
                  <c:v>11.799999999999999</c:v>
                </c:pt>
                <c:pt idx="15">
                  <c:v>10.725274725274726</c:v>
                </c:pt>
                <c:pt idx="16">
                  <c:v>10.75</c:v>
                </c:pt>
                <c:pt idx="17">
                  <c:v>8.435643564356436</c:v>
                </c:pt>
                <c:pt idx="18">
                  <c:v>9.697516930022573</c:v>
                </c:pt>
                <c:pt idx="19">
                  <c:v>11.80952380952381</c:v>
                </c:pt>
                <c:pt idx="20">
                  <c:v>10.726530612244899</c:v>
                </c:pt>
                <c:pt idx="21">
                  <c:v>10.557939914163089</c:v>
                </c:pt>
                <c:pt idx="22">
                  <c:v>10.475789473684209</c:v>
                </c:pt>
                <c:pt idx="23">
                  <c:v>11.563981042654028</c:v>
                </c:pt>
                <c:pt idx="24">
                  <c:v>10.844868735083532</c:v>
                </c:pt>
                <c:pt idx="25">
                  <c:v>10.79111111111111</c:v>
                </c:pt>
                <c:pt idx="26">
                  <c:v>10.883516483516484</c:v>
                </c:pt>
                <c:pt idx="27">
                  <c:v>10.243713733075435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D98-403E-A79D-663024E632F1}"/>
            </c:ext>
          </c:extLst>
        </c:ser>
        <c:ser>
          <c:idx val="17"/>
          <c:order val="4"/>
          <c:tx>
            <c:strRef>
              <c:f>Blad1!$E$123</c:f>
              <c:strCache>
                <c:ptCount val="1"/>
                <c:pt idx="0">
                  <c:v>D84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Blad1!$F$123:$AG$123</c:f>
              <c:numCache>
                <c:formatCode>General</c:formatCode>
                <c:ptCount val="28"/>
                <c:pt idx="0">
                  <c:v>19.2</c:v>
                </c:pt>
                <c:pt idx="1">
                  <c:v>20.266666666666666</c:v>
                </c:pt>
                <c:pt idx="2">
                  <c:v>20.715789473684211</c:v>
                </c:pt>
                <c:pt idx="3">
                  <c:v>19.84</c:v>
                </c:pt>
                <c:pt idx="4">
                  <c:v>20.894117647058824</c:v>
                </c:pt>
                <c:pt idx="5">
                  <c:v>17.706666666666667</c:v>
                </c:pt>
                <c:pt idx="6">
                  <c:v>19.84</c:v>
                </c:pt>
                <c:pt idx="7">
                  <c:v>19.52</c:v>
                </c:pt>
                <c:pt idx="8">
                  <c:v>21.599999999999998</c:v>
                </c:pt>
                <c:pt idx="9">
                  <c:v>20.894117647058824</c:v>
                </c:pt>
                <c:pt idx="10">
                  <c:v>20.894117647058824</c:v>
                </c:pt>
                <c:pt idx="11">
                  <c:v>20.571428571428569</c:v>
                </c:pt>
                <c:pt idx="12">
                  <c:v>21.2</c:v>
                </c:pt>
                <c:pt idx="13">
                  <c:v>20.62222222222222</c:v>
                </c:pt>
                <c:pt idx="15">
                  <c:v>19.100000000000001</c:v>
                </c:pt>
                <c:pt idx="16">
                  <c:v>15.750000000000002</c:v>
                </c:pt>
                <c:pt idx="17">
                  <c:v>15.168316831683171</c:v>
                </c:pt>
                <c:pt idx="18">
                  <c:v>15.83747178329571</c:v>
                </c:pt>
                <c:pt idx="19">
                  <c:v>22.642857142857142</c:v>
                </c:pt>
                <c:pt idx="20">
                  <c:v>17.488700564971754</c:v>
                </c:pt>
                <c:pt idx="21">
                  <c:v>17.948087431693988</c:v>
                </c:pt>
                <c:pt idx="22">
                  <c:v>17.081395348837198</c:v>
                </c:pt>
                <c:pt idx="23">
                  <c:v>22.176691729323306</c:v>
                </c:pt>
                <c:pt idx="24">
                  <c:v>20.717391304347828</c:v>
                </c:pt>
                <c:pt idx="25">
                  <c:v>19.519323671497574</c:v>
                </c:pt>
                <c:pt idx="26">
                  <c:v>19.633971291866033</c:v>
                </c:pt>
                <c:pt idx="27">
                  <c:v>15.504835589941973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D98-403E-A79D-663024E632F1}"/>
            </c:ext>
          </c:extLst>
        </c:ser>
        <c:ser>
          <c:idx val="19"/>
          <c:order val="5"/>
          <c:tx>
            <c:strRef>
              <c:f>Blad1!$E$125</c:f>
              <c:strCache>
                <c:ptCount val="1"/>
                <c:pt idx="0">
                  <c:v>D90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Blad1!$F$125:$AG$125</c:f>
              <c:numCache>
                <c:formatCode>General</c:formatCode>
                <c:ptCount val="28"/>
                <c:pt idx="0">
                  <c:v>20.799999999999997</c:v>
                </c:pt>
                <c:pt idx="1">
                  <c:v>22.095238095238095</c:v>
                </c:pt>
                <c:pt idx="2">
                  <c:v>23.31</c:v>
                </c:pt>
                <c:pt idx="3">
                  <c:v>21.759999999999998</c:v>
                </c:pt>
                <c:pt idx="4">
                  <c:v>24.054545454545455</c:v>
                </c:pt>
                <c:pt idx="5">
                  <c:v>20.266666666666666</c:v>
                </c:pt>
                <c:pt idx="6">
                  <c:v>21.759999999999998</c:v>
                </c:pt>
                <c:pt idx="7">
                  <c:v>21.439999999999998</c:v>
                </c:pt>
                <c:pt idx="8">
                  <c:v>25.433333333333334</c:v>
                </c:pt>
                <c:pt idx="9">
                  <c:v>24.22</c:v>
                </c:pt>
                <c:pt idx="10">
                  <c:v>24.22</c:v>
                </c:pt>
                <c:pt idx="11">
                  <c:v>24.22</c:v>
                </c:pt>
                <c:pt idx="12">
                  <c:v>24.881818181818183</c:v>
                </c:pt>
                <c:pt idx="13">
                  <c:v>23.411111111111111</c:v>
                </c:pt>
                <c:pt idx="15">
                  <c:v>23.75</c:v>
                </c:pt>
                <c:pt idx="16">
                  <c:v>20.660839160839174</c:v>
                </c:pt>
                <c:pt idx="17">
                  <c:v>18.364406779661032</c:v>
                </c:pt>
                <c:pt idx="18">
                  <c:v>21.235099337748341</c:v>
                </c:pt>
                <c:pt idx="19">
                  <c:v>25.964285714285715</c:v>
                </c:pt>
                <c:pt idx="20">
                  <c:v>22.742937853107346</c:v>
                </c:pt>
                <c:pt idx="21">
                  <c:v>23.030054644808743</c:v>
                </c:pt>
                <c:pt idx="22">
                  <c:v>22.488372093023244</c:v>
                </c:pt>
                <c:pt idx="23">
                  <c:v>25.672932330827066</c:v>
                </c:pt>
                <c:pt idx="24">
                  <c:v>24.760869565217391</c:v>
                </c:pt>
                <c:pt idx="25">
                  <c:v>24.01207729468598</c:v>
                </c:pt>
                <c:pt idx="26">
                  <c:v>24.08373205741627</c:v>
                </c:pt>
                <c:pt idx="27">
                  <c:v>19.390624999999996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D98-403E-A79D-663024E632F1}"/>
            </c:ext>
          </c:extLst>
        </c:ser>
        <c:ser>
          <c:idx val="20"/>
          <c:order val="6"/>
          <c:tx>
            <c:strRef>
              <c:f>Blad1!$E$126</c:f>
              <c:strCache>
                <c:ptCount val="1"/>
                <c:pt idx="0">
                  <c:v>D95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Blad1!$F$126:$AG$126</c:f>
              <c:numCache>
                <c:formatCode>General</c:formatCode>
                <c:ptCount val="28"/>
                <c:pt idx="0">
                  <c:v>22.133333333333333</c:v>
                </c:pt>
                <c:pt idx="1">
                  <c:v>27.6</c:v>
                </c:pt>
                <c:pt idx="2">
                  <c:v>27.86</c:v>
                </c:pt>
                <c:pt idx="3">
                  <c:v>26.3</c:v>
                </c:pt>
                <c:pt idx="4">
                  <c:v>28.190909090909091</c:v>
                </c:pt>
                <c:pt idx="5">
                  <c:v>22.4</c:v>
                </c:pt>
                <c:pt idx="6">
                  <c:v>26.95</c:v>
                </c:pt>
                <c:pt idx="7">
                  <c:v>26.04</c:v>
                </c:pt>
                <c:pt idx="8">
                  <c:v>29.224999999999998</c:v>
                </c:pt>
                <c:pt idx="9">
                  <c:v>28.77</c:v>
                </c:pt>
                <c:pt idx="10">
                  <c:v>28.77</c:v>
                </c:pt>
                <c:pt idx="11">
                  <c:v>28.77</c:v>
                </c:pt>
                <c:pt idx="12">
                  <c:v>29.018181818181816</c:v>
                </c:pt>
                <c:pt idx="13">
                  <c:v>28.466666666666665</c:v>
                </c:pt>
                <c:pt idx="15">
                  <c:v>27.625</c:v>
                </c:pt>
                <c:pt idx="16">
                  <c:v>26.080419580419594</c:v>
                </c:pt>
                <c:pt idx="17">
                  <c:v>24.932203389830526</c:v>
                </c:pt>
                <c:pt idx="18">
                  <c:v>26.367549668874169</c:v>
                </c:pt>
                <c:pt idx="19">
                  <c:v>28.732142857142858</c:v>
                </c:pt>
                <c:pt idx="20">
                  <c:v>27.121468926553675</c:v>
                </c:pt>
                <c:pt idx="21">
                  <c:v>27.265027322404372</c:v>
                </c:pt>
                <c:pt idx="22">
                  <c:v>26.994186046511615</c:v>
                </c:pt>
                <c:pt idx="23">
                  <c:v>28.586466165413533</c:v>
                </c:pt>
                <c:pt idx="24">
                  <c:v>28.130434782608695</c:v>
                </c:pt>
                <c:pt idx="25">
                  <c:v>27.756038647342983</c:v>
                </c:pt>
                <c:pt idx="26">
                  <c:v>27.791866028708135</c:v>
                </c:pt>
                <c:pt idx="27">
                  <c:v>25.4453125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D98-403E-A79D-663024E63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100608"/>
        <c:axId val="501098640"/>
      </c:scatterChart>
      <c:valAx>
        <c:axId val="50110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1098640"/>
        <c:crosses val="autoZero"/>
        <c:crossBetween val="midCat"/>
      </c:valAx>
      <c:valAx>
        <c:axId val="50109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korrelgrootte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110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920774713587341E-2"/>
          <c:y val="0.1845572751681902"/>
          <c:w val="8.8603948203157076E-2"/>
          <c:h val="0.59322050260958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sediment</a:t>
            </a:r>
            <a:r>
              <a:rPr lang="en-US" baseline="0"/>
              <a:t> (graniet&amp;grind) geleverd voor suppletie 2016</a:t>
            </a:r>
            <a:endParaRPr lang="en-US"/>
          </a:p>
        </c:rich>
      </c:tx>
      <c:layout>
        <c:manualLayout>
          <c:xMode val="edge"/>
          <c:yMode val="edge"/>
          <c:x val="0.10512632011046012"/>
          <c:y val="9.1954022988505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5168489009963799E-2"/>
          <c:y val="6.9023139348960691E-2"/>
          <c:w val="0.89225249095047954"/>
          <c:h val="0.85318460192475942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Blad1!$E$106</c:f>
              <c:strCache>
                <c:ptCount val="1"/>
                <c:pt idx="0">
                  <c:v>D5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Blad1!$F$106:$AG$106</c:f>
              <c:numCache>
                <c:formatCode>General</c:formatCode>
                <c:ptCount val="28"/>
                <c:pt idx="0">
                  <c:v>3</c:v>
                </c:pt>
                <c:pt idx="1">
                  <c:v>2.25</c:v>
                </c:pt>
                <c:pt idx="2">
                  <c:v>1.5</c:v>
                </c:pt>
                <c:pt idx="3">
                  <c:v>2</c:v>
                </c:pt>
                <c:pt idx="4">
                  <c:v>3.5</c:v>
                </c:pt>
                <c:pt idx="5">
                  <c:v>2.8571428571428572</c:v>
                </c:pt>
                <c:pt idx="6">
                  <c:v>3</c:v>
                </c:pt>
                <c:pt idx="7">
                  <c:v>3</c:v>
                </c:pt>
                <c:pt idx="8">
                  <c:v>4.290909090909091</c:v>
                </c:pt>
                <c:pt idx="9">
                  <c:v>4.290909090909091</c:v>
                </c:pt>
                <c:pt idx="10">
                  <c:v>3.2</c:v>
                </c:pt>
                <c:pt idx="11">
                  <c:v>3</c:v>
                </c:pt>
                <c:pt idx="12">
                  <c:v>4</c:v>
                </c:pt>
                <c:pt idx="13">
                  <c:v>3.6</c:v>
                </c:pt>
                <c:pt idx="15">
                  <c:v>4.32398753894081</c:v>
                </c:pt>
                <c:pt idx="16">
                  <c:v>4.3598615916955019</c:v>
                </c:pt>
                <c:pt idx="17">
                  <c:v>3.6981132075471699</c:v>
                </c:pt>
                <c:pt idx="18">
                  <c:v>4.1409214092140925</c:v>
                </c:pt>
                <c:pt idx="19">
                  <c:v>4.5517241379310347</c:v>
                </c:pt>
                <c:pt idx="20">
                  <c:v>4.3833865814696482</c:v>
                </c:pt>
                <c:pt idx="21">
                  <c:v>4.2374999999999998</c:v>
                </c:pt>
                <c:pt idx="22">
                  <c:v>4.102893890675241</c:v>
                </c:pt>
                <c:pt idx="23">
                  <c:v>4.3611111111111107</c:v>
                </c:pt>
                <c:pt idx="24">
                  <c:v>4.1898734177215191</c:v>
                </c:pt>
                <c:pt idx="25">
                  <c:v>3.2173913043478262</c:v>
                </c:pt>
                <c:pt idx="26">
                  <c:v>4.4800000000000004</c:v>
                </c:pt>
                <c:pt idx="27">
                  <c:v>4.0260586319218241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E4-446C-864F-B8A9A80BA9AB}"/>
            </c:ext>
          </c:extLst>
        </c:ser>
        <c:ser>
          <c:idx val="1"/>
          <c:order val="1"/>
          <c:tx>
            <c:strRef>
              <c:f>Blad1!$E$107</c:f>
              <c:strCache>
                <c:ptCount val="1"/>
                <c:pt idx="0">
                  <c:v>D10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Blad1!$F$107:$AG$107</c:f>
              <c:numCache>
                <c:formatCode>General</c:formatCode>
                <c:ptCount val="28"/>
                <c:pt idx="0">
                  <c:v>4.4571428571428573</c:v>
                </c:pt>
                <c:pt idx="1">
                  <c:v>3.5</c:v>
                </c:pt>
                <c:pt idx="2">
                  <c:v>3.1428571428571428</c:v>
                </c:pt>
                <c:pt idx="3">
                  <c:v>4</c:v>
                </c:pt>
                <c:pt idx="4">
                  <c:v>4.7111111111111112</c:v>
                </c:pt>
                <c:pt idx="5">
                  <c:v>4.2</c:v>
                </c:pt>
                <c:pt idx="6">
                  <c:v>4.4571428571428573</c:v>
                </c:pt>
                <c:pt idx="7">
                  <c:v>4.4571428571428573</c:v>
                </c:pt>
                <c:pt idx="8">
                  <c:v>5.0181818181818176</c:v>
                </c:pt>
                <c:pt idx="9">
                  <c:v>5.0181818181818176</c:v>
                </c:pt>
                <c:pt idx="10">
                  <c:v>4.5999999999999996</c:v>
                </c:pt>
                <c:pt idx="11">
                  <c:v>4.4000000000000004</c:v>
                </c:pt>
                <c:pt idx="12">
                  <c:v>4.8888888888888884</c:v>
                </c:pt>
                <c:pt idx="13">
                  <c:v>4.6399999999999997</c:v>
                </c:pt>
                <c:pt idx="15">
                  <c:v>4.9470404984423677</c:v>
                </c:pt>
                <c:pt idx="16">
                  <c:v>5.0519031141868513</c:v>
                </c:pt>
                <c:pt idx="17">
                  <c:v>4.4000000000000004</c:v>
                </c:pt>
                <c:pt idx="18">
                  <c:v>4.6829268292682924</c:v>
                </c:pt>
                <c:pt idx="19">
                  <c:v>5.2413793103448274</c:v>
                </c:pt>
                <c:pt idx="20">
                  <c:v>5.0223642172523961</c:v>
                </c:pt>
                <c:pt idx="21">
                  <c:v>4.8624999999999998</c:v>
                </c:pt>
                <c:pt idx="22">
                  <c:v>4.745980707395498</c:v>
                </c:pt>
                <c:pt idx="23">
                  <c:v>5.0555555555555554</c:v>
                </c:pt>
                <c:pt idx="24">
                  <c:v>4.8227848101265822</c:v>
                </c:pt>
                <c:pt idx="25">
                  <c:v>4.3458646616541357</c:v>
                </c:pt>
                <c:pt idx="26">
                  <c:v>5.0953846153846154</c:v>
                </c:pt>
                <c:pt idx="27">
                  <c:v>4.677524429967427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E4-446C-864F-B8A9A80BA9AB}"/>
            </c:ext>
          </c:extLst>
        </c:ser>
        <c:ser>
          <c:idx val="3"/>
          <c:order val="2"/>
          <c:tx>
            <c:strRef>
              <c:f>Blad1!$E$109</c:f>
              <c:strCache>
                <c:ptCount val="1"/>
                <c:pt idx="0">
                  <c:v>D16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Blad1!$F$109:$AG$109</c:f>
              <c:numCache>
                <c:formatCode>General</c:formatCode>
                <c:ptCount val="28"/>
                <c:pt idx="0">
                  <c:v>5.72</c:v>
                </c:pt>
                <c:pt idx="1">
                  <c:v>4.7111111111111112</c:v>
                </c:pt>
                <c:pt idx="2">
                  <c:v>4.6857142857142859</c:v>
                </c:pt>
                <c:pt idx="3">
                  <c:v>5.6</c:v>
                </c:pt>
                <c:pt idx="4">
                  <c:v>5.76</c:v>
                </c:pt>
                <c:pt idx="5">
                  <c:v>5.3999999999999995</c:v>
                </c:pt>
                <c:pt idx="6">
                  <c:v>5.75</c:v>
                </c:pt>
                <c:pt idx="7">
                  <c:v>5.76</c:v>
                </c:pt>
                <c:pt idx="8">
                  <c:v>5.8999999999999995</c:v>
                </c:pt>
                <c:pt idx="9">
                  <c:v>5.8823529411764701</c:v>
                </c:pt>
                <c:pt idx="10">
                  <c:v>5.75</c:v>
                </c:pt>
                <c:pt idx="11">
                  <c:v>5.6</c:v>
                </c:pt>
                <c:pt idx="12">
                  <c:v>5.8823529411764701</c:v>
                </c:pt>
                <c:pt idx="13">
                  <c:v>5.6</c:v>
                </c:pt>
                <c:pt idx="15">
                  <c:v>5.6947040498442369</c:v>
                </c:pt>
                <c:pt idx="16">
                  <c:v>5.882352941176471</c:v>
                </c:pt>
                <c:pt idx="17">
                  <c:v>4.9714285714285715</c:v>
                </c:pt>
                <c:pt idx="18">
                  <c:v>5.3333333333333339</c:v>
                </c:pt>
                <c:pt idx="19">
                  <c:v>6.068965517241379</c:v>
                </c:pt>
                <c:pt idx="20">
                  <c:v>5.7891373801916934</c:v>
                </c:pt>
                <c:pt idx="21">
                  <c:v>5.6124999999999998</c:v>
                </c:pt>
                <c:pt idx="22">
                  <c:v>5.517684887459807</c:v>
                </c:pt>
                <c:pt idx="23">
                  <c:v>5.8888888888888893</c:v>
                </c:pt>
                <c:pt idx="24">
                  <c:v>5.5822784810126578</c:v>
                </c:pt>
                <c:pt idx="25">
                  <c:v>5.2481203007518795</c:v>
                </c:pt>
                <c:pt idx="26">
                  <c:v>5.8338461538461539</c:v>
                </c:pt>
                <c:pt idx="27">
                  <c:v>5.4592833876221496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E4-446C-864F-B8A9A80BA9AB}"/>
            </c:ext>
          </c:extLst>
        </c:ser>
        <c:ser>
          <c:idx val="10"/>
          <c:order val="3"/>
          <c:tx>
            <c:strRef>
              <c:f>Blad1!$E$116</c:f>
              <c:strCache>
                <c:ptCount val="1"/>
                <c:pt idx="0">
                  <c:v>D50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Blad1!$F$116:$AG$116</c:f>
              <c:numCache>
                <c:formatCode>General</c:formatCode>
                <c:ptCount val="28"/>
                <c:pt idx="0">
                  <c:v>11.938461538461539</c:v>
                </c:pt>
                <c:pt idx="1">
                  <c:v>11.428571428571427</c:v>
                </c:pt>
                <c:pt idx="2">
                  <c:v>12</c:v>
                </c:pt>
                <c:pt idx="3">
                  <c:v>11.408695652173913</c:v>
                </c:pt>
                <c:pt idx="4">
                  <c:v>11.968</c:v>
                </c:pt>
                <c:pt idx="5">
                  <c:v>10.823529411764705</c:v>
                </c:pt>
                <c:pt idx="6">
                  <c:v>12.088888888888889</c:v>
                </c:pt>
                <c:pt idx="7">
                  <c:v>11.911111111111111</c:v>
                </c:pt>
                <c:pt idx="8">
                  <c:v>12.689655172413792</c:v>
                </c:pt>
                <c:pt idx="9">
                  <c:v>11.617391304347825</c:v>
                </c:pt>
                <c:pt idx="10">
                  <c:v>12.123076923076923</c:v>
                </c:pt>
                <c:pt idx="11">
                  <c:v>11.391999999999999</c:v>
                </c:pt>
                <c:pt idx="12">
                  <c:v>10.895238095238094</c:v>
                </c:pt>
                <c:pt idx="13">
                  <c:v>11.799999999999999</c:v>
                </c:pt>
                <c:pt idx="15">
                  <c:v>10.725274725274726</c:v>
                </c:pt>
                <c:pt idx="16">
                  <c:v>10.75</c:v>
                </c:pt>
                <c:pt idx="17">
                  <c:v>8.435643564356436</c:v>
                </c:pt>
                <c:pt idx="18">
                  <c:v>9.697516930022573</c:v>
                </c:pt>
                <c:pt idx="19">
                  <c:v>11.80952380952381</c:v>
                </c:pt>
                <c:pt idx="20">
                  <c:v>10.726530612244899</c:v>
                </c:pt>
                <c:pt idx="21">
                  <c:v>10.557939914163089</c:v>
                </c:pt>
                <c:pt idx="22">
                  <c:v>10.475789473684209</c:v>
                </c:pt>
                <c:pt idx="23">
                  <c:v>11.563981042654028</c:v>
                </c:pt>
                <c:pt idx="24">
                  <c:v>10.844868735083532</c:v>
                </c:pt>
                <c:pt idx="25">
                  <c:v>10.79111111111111</c:v>
                </c:pt>
                <c:pt idx="26">
                  <c:v>10.883516483516484</c:v>
                </c:pt>
                <c:pt idx="27">
                  <c:v>10.243713733075435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E4-446C-864F-B8A9A80BA9AB}"/>
            </c:ext>
          </c:extLst>
        </c:ser>
        <c:ser>
          <c:idx val="17"/>
          <c:order val="4"/>
          <c:tx>
            <c:strRef>
              <c:f>Blad1!$E$123</c:f>
              <c:strCache>
                <c:ptCount val="1"/>
                <c:pt idx="0">
                  <c:v>D84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Blad1!$F$123:$AG$123</c:f>
              <c:numCache>
                <c:formatCode>General</c:formatCode>
                <c:ptCount val="28"/>
                <c:pt idx="0">
                  <c:v>19.2</c:v>
                </c:pt>
                <c:pt idx="1">
                  <c:v>20.266666666666666</c:v>
                </c:pt>
                <c:pt idx="2">
                  <c:v>20.715789473684211</c:v>
                </c:pt>
                <c:pt idx="3">
                  <c:v>19.84</c:v>
                </c:pt>
                <c:pt idx="4">
                  <c:v>20.894117647058824</c:v>
                </c:pt>
                <c:pt idx="5">
                  <c:v>17.706666666666667</c:v>
                </c:pt>
                <c:pt idx="6">
                  <c:v>19.84</c:v>
                </c:pt>
                <c:pt idx="7">
                  <c:v>19.52</c:v>
                </c:pt>
                <c:pt idx="8">
                  <c:v>21.599999999999998</c:v>
                </c:pt>
                <c:pt idx="9">
                  <c:v>20.894117647058824</c:v>
                </c:pt>
                <c:pt idx="10">
                  <c:v>20.894117647058824</c:v>
                </c:pt>
                <c:pt idx="11">
                  <c:v>20.571428571428569</c:v>
                </c:pt>
                <c:pt idx="12">
                  <c:v>21.2</c:v>
                </c:pt>
                <c:pt idx="13">
                  <c:v>20.62222222222222</c:v>
                </c:pt>
                <c:pt idx="15">
                  <c:v>19.100000000000001</c:v>
                </c:pt>
                <c:pt idx="16">
                  <c:v>15.750000000000002</c:v>
                </c:pt>
                <c:pt idx="17">
                  <c:v>15.168316831683171</c:v>
                </c:pt>
                <c:pt idx="18">
                  <c:v>15.83747178329571</c:v>
                </c:pt>
                <c:pt idx="19">
                  <c:v>22.642857142857142</c:v>
                </c:pt>
                <c:pt idx="20">
                  <c:v>17.488700564971754</c:v>
                </c:pt>
                <c:pt idx="21">
                  <c:v>17.948087431693988</c:v>
                </c:pt>
                <c:pt idx="22">
                  <c:v>17.081395348837198</c:v>
                </c:pt>
                <c:pt idx="23">
                  <c:v>22.176691729323306</c:v>
                </c:pt>
                <c:pt idx="24">
                  <c:v>20.717391304347828</c:v>
                </c:pt>
                <c:pt idx="25">
                  <c:v>19.519323671497574</c:v>
                </c:pt>
                <c:pt idx="26">
                  <c:v>19.633971291866033</c:v>
                </c:pt>
                <c:pt idx="27">
                  <c:v>15.504835589941973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E4-446C-864F-B8A9A80BA9AB}"/>
            </c:ext>
          </c:extLst>
        </c:ser>
        <c:ser>
          <c:idx val="19"/>
          <c:order val="5"/>
          <c:tx>
            <c:strRef>
              <c:f>Blad1!$E$125</c:f>
              <c:strCache>
                <c:ptCount val="1"/>
                <c:pt idx="0">
                  <c:v>D90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Blad1!$F$125:$AG$125</c:f>
              <c:numCache>
                <c:formatCode>General</c:formatCode>
                <c:ptCount val="28"/>
                <c:pt idx="0">
                  <c:v>20.799999999999997</c:v>
                </c:pt>
                <c:pt idx="1">
                  <c:v>22.095238095238095</c:v>
                </c:pt>
                <c:pt idx="2">
                  <c:v>23.31</c:v>
                </c:pt>
                <c:pt idx="3">
                  <c:v>21.759999999999998</c:v>
                </c:pt>
                <c:pt idx="4">
                  <c:v>24.054545454545455</c:v>
                </c:pt>
                <c:pt idx="5">
                  <c:v>20.266666666666666</c:v>
                </c:pt>
                <c:pt idx="6">
                  <c:v>21.759999999999998</c:v>
                </c:pt>
                <c:pt idx="7">
                  <c:v>21.439999999999998</c:v>
                </c:pt>
                <c:pt idx="8">
                  <c:v>25.433333333333334</c:v>
                </c:pt>
                <c:pt idx="9">
                  <c:v>24.22</c:v>
                </c:pt>
                <c:pt idx="10">
                  <c:v>24.22</c:v>
                </c:pt>
                <c:pt idx="11">
                  <c:v>24.22</c:v>
                </c:pt>
                <c:pt idx="12">
                  <c:v>24.881818181818183</c:v>
                </c:pt>
                <c:pt idx="13">
                  <c:v>23.411111111111111</c:v>
                </c:pt>
                <c:pt idx="15">
                  <c:v>23.75</c:v>
                </c:pt>
                <c:pt idx="16">
                  <c:v>20.660839160839174</c:v>
                </c:pt>
                <c:pt idx="17">
                  <c:v>18.364406779661032</c:v>
                </c:pt>
                <c:pt idx="18">
                  <c:v>21.235099337748341</c:v>
                </c:pt>
                <c:pt idx="19">
                  <c:v>25.964285714285715</c:v>
                </c:pt>
                <c:pt idx="20">
                  <c:v>22.742937853107346</c:v>
                </c:pt>
                <c:pt idx="21">
                  <c:v>23.030054644808743</c:v>
                </c:pt>
                <c:pt idx="22">
                  <c:v>22.488372093023244</c:v>
                </c:pt>
                <c:pt idx="23">
                  <c:v>25.672932330827066</c:v>
                </c:pt>
                <c:pt idx="24">
                  <c:v>24.760869565217391</c:v>
                </c:pt>
                <c:pt idx="25">
                  <c:v>24.01207729468598</c:v>
                </c:pt>
                <c:pt idx="26">
                  <c:v>24.08373205741627</c:v>
                </c:pt>
                <c:pt idx="27">
                  <c:v>19.390624999999996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E4-446C-864F-B8A9A80BA9AB}"/>
            </c:ext>
          </c:extLst>
        </c:ser>
        <c:ser>
          <c:idx val="20"/>
          <c:order val="6"/>
          <c:tx>
            <c:strRef>
              <c:f>Blad1!$E$126</c:f>
              <c:strCache>
                <c:ptCount val="1"/>
                <c:pt idx="0">
                  <c:v>D95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Blad1!$F$105:$AG$105</c:f>
              <c:numCache>
                <c:formatCode>m/d/yyyy</c:formatCode>
                <c:ptCount val="28"/>
                <c:pt idx="0">
                  <c:v>42459</c:v>
                </c:pt>
                <c:pt idx="1">
                  <c:v>42460</c:v>
                </c:pt>
                <c:pt idx="2">
                  <c:v>42461</c:v>
                </c:pt>
                <c:pt idx="3">
                  <c:v>42461</c:v>
                </c:pt>
                <c:pt idx="4">
                  <c:v>42464</c:v>
                </c:pt>
                <c:pt idx="5">
                  <c:v>42465</c:v>
                </c:pt>
                <c:pt idx="6">
                  <c:v>42466</c:v>
                </c:pt>
                <c:pt idx="7">
                  <c:v>42466</c:v>
                </c:pt>
                <c:pt idx="8">
                  <c:v>42521</c:v>
                </c:pt>
                <c:pt idx="9">
                  <c:v>42519</c:v>
                </c:pt>
                <c:pt idx="10">
                  <c:v>42521</c:v>
                </c:pt>
                <c:pt idx="11">
                  <c:v>42521</c:v>
                </c:pt>
                <c:pt idx="12">
                  <c:v>42527</c:v>
                </c:pt>
                <c:pt idx="13">
                  <c:v>42527</c:v>
                </c:pt>
                <c:pt idx="15">
                  <c:v>42424</c:v>
                </c:pt>
                <c:pt idx="16">
                  <c:v>42425</c:v>
                </c:pt>
                <c:pt idx="17">
                  <c:v>42426</c:v>
                </c:pt>
                <c:pt idx="18">
                  <c:v>42429</c:v>
                </c:pt>
                <c:pt idx="19">
                  <c:v>42433</c:v>
                </c:pt>
                <c:pt idx="20">
                  <c:v>42436</c:v>
                </c:pt>
                <c:pt idx="21">
                  <c:v>42437</c:v>
                </c:pt>
                <c:pt idx="22">
                  <c:v>42437</c:v>
                </c:pt>
                <c:pt idx="23">
                  <c:v>42439</c:v>
                </c:pt>
                <c:pt idx="24">
                  <c:v>42440</c:v>
                </c:pt>
                <c:pt idx="25">
                  <c:v>42445</c:v>
                </c:pt>
                <c:pt idx="26">
                  <c:v>42446</c:v>
                </c:pt>
                <c:pt idx="27">
                  <c:v>42480</c:v>
                </c:pt>
              </c:numCache>
            </c:numRef>
          </c:xVal>
          <c:yVal>
            <c:numRef>
              <c:f>Blad1!$F$126:$AG$126</c:f>
              <c:numCache>
                <c:formatCode>General</c:formatCode>
                <c:ptCount val="28"/>
                <c:pt idx="0">
                  <c:v>22.133333333333333</c:v>
                </c:pt>
                <c:pt idx="1">
                  <c:v>27.6</c:v>
                </c:pt>
                <c:pt idx="2">
                  <c:v>27.86</c:v>
                </c:pt>
                <c:pt idx="3">
                  <c:v>26.3</c:v>
                </c:pt>
                <c:pt idx="4">
                  <c:v>28.190909090909091</c:v>
                </c:pt>
                <c:pt idx="5">
                  <c:v>22.4</c:v>
                </c:pt>
                <c:pt idx="6">
                  <c:v>26.95</c:v>
                </c:pt>
                <c:pt idx="7">
                  <c:v>26.04</c:v>
                </c:pt>
                <c:pt idx="8">
                  <c:v>29.224999999999998</c:v>
                </c:pt>
                <c:pt idx="9">
                  <c:v>28.77</c:v>
                </c:pt>
                <c:pt idx="10">
                  <c:v>28.77</c:v>
                </c:pt>
                <c:pt idx="11">
                  <c:v>28.77</c:v>
                </c:pt>
                <c:pt idx="12">
                  <c:v>29.018181818181816</c:v>
                </c:pt>
                <c:pt idx="13">
                  <c:v>28.466666666666665</c:v>
                </c:pt>
                <c:pt idx="15">
                  <c:v>27.625</c:v>
                </c:pt>
                <c:pt idx="16">
                  <c:v>26.080419580419594</c:v>
                </c:pt>
                <c:pt idx="17">
                  <c:v>24.932203389830526</c:v>
                </c:pt>
                <c:pt idx="18">
                  <c:v>26.367549668874169</c:v>
                </c:pt>
                <c:pt idx="19">
                  <c:v>28.732142857142858</c:v>
                </c:pt>
                <c:pt idx="20">
                  <c:v>27.121468926553675</c:v>
                </c:pt>
                <c:pt idx="21">
                  <c:v>27.265027322404372</c:v>
                </c:pt>
                <c:pt idx="22">
                  <c:v>26.994186046511615</c:v>
                </c:pt>
                <c:pt idx="23">
                  <c:v>28.586466165413533</c:v>
                </c:pt>
                <c:pt idx="24">
                  <c:v>28.130434782608695</c:v>
                </c:pt>
                <c:pt idx="25">
                  <c:v>27.756038647342983</c:v>
                </c:pt>
                <c:pt idx="26">
                  <c:v>27.791866028708135</c:v>
                </c:pt>
                <c:pt idx="27">
                  <c:v>25.4453125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E4-446C-864F-B8A9A80BA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100608"/>
        <c:axId val="501098640"/>
      </c:scatterChart>
      <c:valAx>
        <c:axId val="50110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1098640"/>
        <c:crosses val="autoZero"/>
        <c:crossBetween val="midCat"/>
      </c:valAx>
      <c:valAx>
        <c:axId val="50109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korrelgrootte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110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920774713587341E-2"/>
          <c:y val="0.1845572751681902"/>
          <c:w val="8.8603948203157076E-2"/>
          <c:h val="0.59322050260958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74</xdr:row>
      <xdr:rowOff>76200</xdr:rowOff>
    </xdr:from>
    <xdr:to>
      <xdr:col>22</xdr:col>
      <xdr:colOff>640080</xdr:colOff>
      <xdr:row>99</xdr:row>
      <xdr:rowOff>7620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76</xdr:row>
      <xdr:rowOff>83820</xdr:rowOff>
    </xdr:from>
    <xdr:to>
      <xdr:col>16</xdr:col>
      <xdr:colOff>525780</xdr:colOff>
      <xdr:row>101</xdr:row>
      <xdr:rowOff>30480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426720</xdr:colOff>
      <xdr:row>108</xdr:row>
      <xdr:rowOff>0</xdr:rowOff>
    </xdr:from>
    <xdr:to>
      <xdr:col>14</xdr:col>
      <xdr:colOff>670560</xdr:colOff>
      <xdr:row>133</xdr:row>
      <xdr:rowOff>129540</xdr:rowOff>
    </xdr:to>
    <xdr:graphicFrame macro="">
      <xdr:nvGraphicFramePr>
        <xdr:cNvPr id="8" name="Grafie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236220</xdr:colOff>
      <xdr:row>53</xdr:row>
      <xdr:rowOff>0</xdr:rowOff>
    </xdr:from>
    <xdr:to>
      <xdr:col>12</xdr:col>
      <xdr:colOff>464820</xdr:colOff>
      <xdr:row>79</xdr:row>
      <xdr:rowOff>7620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609600</xdr:colOff>
      <xdr:row>102</xdr:row>
      <xdr:rowOff>91440</xdr:rowOff>
    </xdr:from>
    <xdr:to>
      <xdr:col>19</xdr:col>
      <xdr:colOff>0</xdr:colOff>
      <xdr:row>125</xdr:row>
      <xdr:rowOff>76200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127</xdr:row>
      <xdr:rowOff>0</xdr:rowOff>
    </xdr:from>
    <xdr:to>
      <xdr:col>26</xdr:col>
      <xdr:colOff>99060</xdr:colOff>
      <xdr:row>149</xdr:row>
      <xdr:rowOff>129540</xdr:rowOff>
    </xdr:to>
    <xdr:graphicFrame macro="">
      <xdr:nvGraphicFramePr>
        <xdr:cNvPr id="10" name="Grafie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Rijkswaterstaat">
  <a:themeElements>
    <a:clrScheme name="Rijkswaterstaat">
      <a:dk1>
        <a:srgbClr val="4F81BD"/>
      </a:dk1>
      <a:lt1>
        <a:sysClr val="window" lastClr="FFFFFF"/>
      </a:lt1>
      <a:dk2>
        <a:srgbClr val="000000"/>
      </a:dk2>
      <a:lt2>
        <a:srgbClr val="F9E11E"/>
      </a:lt2>
      <a:accent1>
        <a:srgbClr val="F9E11E"/>
      </a:accent1>
      <a:accent2>
        <a:srgbClr val="007BC7"/>
      </a:accent2>
      <a:accent3>
        <a:srgbClr val="D52B1E"/>
      </a:accent3>
      <a:accent4>
        <a:srgbClr val="8FCAE7"/>
      </a:accent4>
      <a:accent5>
        <a:srgbClr val="39870C"/>
      </a:accent5>
      <a:accent6>
        <a:srgbClr val="FFB612"/>
      </a:accent6>
      <a:hlink>
        <a:srgbClr val="007BC7"/>
      </a:hlink>
      <a:folHlink>
        <a:srgbClr val="A90061"/>
      </a:folHlink>
    </a:clrScheme>
    <a:fontScheme name="Rijkswaterstaa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Rijkshuisstijl Geel">
      <a:srgbClr val="F9E11E"/>
    </a:custClr>
    <a:custClr name="Rijkshuisstijl Donkergeel">
      <a:srgbClr val="FFB612"/>
    </a:custClr>
    <a:custClr name="Rijkshuisstijl Oranje">
      <a:srgbClr val="E17000"/>
    </a:custClr>
    <a:custClr name="Rijkshuisstijl Rood">
      <a:srgbClr val="D52B1E"/>
    </a:custClr>
    <a:custClr name="Rijkshuisstijl Robijnrood">
      <a:srgbClr val="CA005D"/>
    </a:custClr>
    <a:custClr name="Rijkshuisstijl Roze">
      <a:srgbClr val="F092CD"/>
    </a:custClr>
    <a:custClr name="Rijkshuisstijl Violet">
      <a:srgbClr val="A90061"/>
    </a:custClr>
    <a:custClr name="Rijkshuisstijl Paars">
      <a:srgbClr val="42145F"/>
    </a:custClr>
    <a:custClr name="Rijkshuisstijl Lichtblauw">
      <a:srgbClr val="8FCAE7"/>
    </a:custClr>
    <a:custClr name="Rijkshuisstijl Hemelblauw">
      <a:srgbClr val="007BC7"/>
    </a:custClr>
    <a:custClr name="Rijkshuisstijl Mintgroen">
      <a:srgbClr val="76D2B6"/>
    </a:custClr>
    <a:custClr name="Rijkshuisstijl Groen">
      <a:srgbClr val="39870C"/>
    </a:custClr>
    <a:custClr name="Rijkshuisstijl Mosgroen">
      <a:srgbClr val="777C00"/>
    </a:custClr>
    <a:custClr name="Rijkshuisstijl Donkergroen">
      <a:srgbClr val="275937"/>
    </a:custClr>
    <a:custClr name="Rijkshuisstijl Donkerbruin">
      <a:srgbClr val="673327"/>
    </a:custClr>
    <a:custClr name="Rijkshuisstijl Bruin">
      <a:srgbClr val="94710A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7"/>
  <sheetViews>
    <sheetView tabSelected="1" workbookViewId="0">
      <selection activeCell="T102" sqref="T102"/>
    </sheetView>
  </sheetViews>
  <sheetFormatPr defaultColWidth="9" defaultRowHeight="11.25" x14ac:dyDescent="0.15"/>
  <cols>
    <col min="1" max="5" width="9" style="1"/>
    <col min="6" max="7" width="9.25" style="1" bestFit="1" customWidth="1"/>
    <col min="8" max="13" width="9" style="1"/>
    <col min="14" max="14" width="9.25" style="1" bestFit="1" customWidth="1"/>
    <col min="15" max="15" width="9" style="1"/>
    <col min="16" max="17" width="9.25" style="1" bestFit="1" customWidth="1"/>
    <col min="18" max="18" width="12.25" style="1" customWidth="1"/>
    <col min="19" max="19" width="10.375" style="1" customWidth="1"/>
    <col min="20" max="26" width="9" style="1"/>
    <col min="27" max="30" width="9.25" style="1" bestFit="1" customWidth="1"/>
    <col min="31" max="31" width="9.125" style="1" bestFit="1" customWidth="1"/>
    <col min="32" max="36" width="9.375" style="1" bestFit="1" customWidth="1"/>
    <col min="37" max="39" width="9.25" style="1" bestFit="1" customWidth="1"/>
    <col min="40" max="16384" width="9" style="1"/>
  </cols>
  <sheetData>
    <row r="1" spans="2:39" x14ac:dyDescent="0.15">
      <c r="B1" s="1" t="s">
        <v>14</v>
      </c>
    </row>
    <row r="3" spans="2:39" x14ac:dyDescent="0.15">
      <c r="C3" s="1" t="s">
        <v>6</v>
      </c>
      <c r="AA3" s="1" t="s">
        <v>3</v>
      </c>
    </row>
    <row r="4" spans="2:39" x14ac:dyDescent="0.15">
      <c r="F4" s="1" t="s">
        <v>1</v>
      </c>
      <c r="R4" s="1" t="s">
        <v>2</v>
      </c>
      <c r="Z4" s="1" t="s">
        <v>4</v>
      </c>
      <c r="AA4" s="1">
        <v>2066</v>
      </c>
      <c r="AB4" s="1">
        <v>2069</v>
      </c>
      <c r="AC4" s="1">
        <v>2073</v>
      </c>
      <c r="AD4" s="1">
        <v>2076</v>
      </c>
      <c r="AE4" s="1">
        <v>2090</v>
      </c>
      <c r="AF4" s="1">
        <v>2097</v>
      </c>
      <c r="AG4" s="1">
        <v>2103</v>
      </c>
      <c r="AH4" s="1">
        <v>2107</v>
      </c>
      <c r="AI4" s="1">
        <v>2121</v>
      </c>
      <c r="AJ4" s="1">
        <v>2127</v>
      </c>
      <c r="AK4" s="1">
        <v>2142</v>
      </c>
      <c r="AL4" s="1">
        <v>2146</v>
      </c>
      <c r="AM4" s="1">
        <v>2223</v>
      </c>
    </row>
    <row r="5" spans="2:39" x14ac:dyDescent="0.15">
      <c r="C5" s="3">
        <v>42439</v>
      </c>
      <c r="F5" s="3">
        <v>42459</v>
      </c>
      <c r="G5" s="3">
        <v>42460</v>
      </c>
      <c r="H5" s="2">
        <v>42461</v>
      </c>
      <c r="I5" s="2">
        <v>42461</v>
      </c>
      <c r="J5" s="2">
        <v>42464</v>
      </c>
      <c r="K5" s="2">
        <v>42465</v>
      </c>
      <c r="L5" s="2">
        <v>42466</v>
      </c>
      <c r="M5" s="2">
        <v>42466</v>
      </c>
      <c r="N5" s="2"/>
      <c r="R5" s="3">
        <v>42521</v>
      </c>
      <c r="S5" s="3">
        <v>42519</v>
      </c>
      <c r="T5" s="3">
        <v>42521</v>
      </c>
      <c r="U5" s="3">
        <v>42521</v>
      </c>
      <c r="V5" s="3">
        <v>42527</v>
      </c>
      <c r="W5" s="3">
        <v>42527</v>
      </c>
      <c r="Z5" s="1" t="s">
        <v>5</v>
      </c>
      <c r="AA5" s="2">
        <v>42424</v>
      </c>
      <c r="AB5" s="2">
        <v>42425</v>
      </c>
      <c r="AC5" s="2">
        <v>42426</v>
      </c>
      <c r="AD5" s="2">
        <v>42429</v>
      </c>
      <c r="AE5" s="2">
        <v>42433</v>
      </c>
      <c r="AF5" s="3">
        <v>42436</v>
      </c>
      <c r="AG5" s="3">
        <v>42437</v>
      </c>
      <c r="AH5" s="3">
        <v>42437</v>
      </c>
      <c r="AI5" s="3">
        <v>42439</v>
      </c>
      <c r="AJ5" s="3">
        <v>42440</v>
      </c>
      <c r="AK5" s="3">
        <v>42445</v>
      </c>
      <c r="AL5" s="3">
        <v>42446</v>
      </c>
      <c r="AM5" s="3">
        <v>42480</v>
      </c>
    </row>
    <row r="6" spans="2:39" x14ac:dyDescent="0.15">
      <c r="B6" s="1">
        <v>63</v>
      </c>
      <c r="C6" s="1">
        <v>0</v>
      </c>
      <c r="D6" s="3"/>
      <c r="E6" s="1">
        <v>63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Q6" s="1">
        <v>63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Z6" s="1">
        <v>31.5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</row>
    <row r="7" spans="2:39" x14ac:dyDescent="0.15">
      <c r="B7" s="1">
        <v>45</v>
      </c>
      <c r="C7" s="1">
        <v>0</v>
      </c>
      <c r="E7" s="1">
        <v>45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Q7" s="1">
        <v>45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Z7" s="1">
        <v>16</v>
      </c>
      <c r="AA7" s="1">
        <v>20</v>
      </c>
      <c r="AB7" s="1">
        <v>14.3</v>
      </c>
      <c r="AC7" s="1">
        <v>11.8</v>
      </c>
      <c r="AD7" s="1">
        <v>15.1</v>
      </c>
      <c r="AE7" s="1">
        <v>28</v>
      </c>
      <c r="AF7" s="1">
        <v>17.7</v>
      </c>
      <c r="AG7" s="1">
        <v>18.3</v>
      </c>
      <c r="AH7" s="1">
        <v>17.2</v>
      </c>
      <c r="AI7" s="1">
        <v>26.6</v>
      </c>
      <c r="AJ7" s="1">
        <v>23</v>
      </c>
      <c r="AK7" s="1">
        <v>20.7</v>
      </c>
      <c r="AL7" s="1">
        <v>20.9</v>
      </c>
      <c r="AM7" s="1">
        <v>12.8</v>
      </c>
    </row>
    <row r="8" spans="2:39" x14ac:dyDescent="0.15">
      <c r="B8" s="1">
        <v>31.5</v>
      </c>
      <c r="C8" s="1">
        <v>2</v>
      </c>
      <c r="E8" s="1">
        <v>31.5</v>
      </c>
      <c r="F8" s="1">
        <v>1</v>
      </c>
      <c r="G8" s="1">
        <v>2</v>
      </c>
      <c r="H8" s="1">
        <v>1</v>
      </c>
      <c r="I8" s="1">
        <v>1</v>
      </c>
      <c r="J8" s="1">
        <v>1</v>
      </c>
      <c r="K8" s="1">
        <v>2</v>
      </c>
      <c r="L8" s="1">
        <v>2</v>
      </c>
      <c r="M8" s="1">
        <v>2</v>
      </c>
      <c r="Q8" s="1">
        <v>31.5</v>
      </c>
      <c r="R8" s="1">
        <v>2</v>
      </c>
      <c r="S8" s="1">
        <v>2</v>
      </c>
      <c r="T8" s="1">
        <v>2</v>
      </c>
      <c r="U8" s="1">
        <v>2</v>
      </c>
      <c r="V8" s="1">
        <v>2</v>
      </c>
      <c r="W8" s="1">
        <v>2</v>
      </c>
      <c r="Z8" s="1">
        <v>8</v>
      </c>
      <c r="AA8" s="1">
        <v>45.5</v>
      </c>
      <c r="AB8" s="1">
        <v>54.4</v>
      </c>
      <c r="AC8" s="1">
        <v>40.4</v>
      </c>
      <c r="AD8" s="1">
        <v>44.3</v>
      </c>
      <c r="AE8" s="1">
        <v>42</v>
      </c>
      <c r="AF8" s="1">
        <v>49</v>
      </c>
      <c r="AG8" s="1">
        <v>46.6</v>
      </c>
      <c r="AH8" s="1">
        <v>47.5</v>
      </c>
      <c r="AI8" s="1">
        <v>42.2</v>
      </c>
      <c r="AJ8" s="1">
        <v>41.9</v>
      </c>
      <c r="AK8" s="1">
        <v>45</v>
      </c>
      <c r="AL8" s="1">
        <v>45.5</v>
      </c>
      <c r="AM8" s="1">
        <v>51.7</v>
      </c>
    </row>
    <row r="9" spans="2:39" x14ac:dyDescent="0.15">
      <c r="B9" s="1">
        <v>22.4</v>
      </c>
      <c r="C9" s="1">
        <v>3</v>
      </c>
      <c r="E9" s="1">
        <v>22.4</v>
      </c>
      <c r="F9" s="1">
        <v>3</v>
      </c>
      <c r="G9" s="1">
        <v>7</v>
      </c>
      <c r="H9" s="1">
        <v>10</v>
      </c>
      <c r="I9" s="1">
        <v>7</v>
      </c>
      <c r="J9" s="1">
        <v>11</v>
      </c>
      <c r="K9" s="1">
        <v>3</v>
      </c>
      <c r="L9" s="1">
        <v>6</v>
      </c>
      <c r="M9" s="1">
        <v>5</v>
      </c>
      <c r="Q9" s="1">
        <v>22.4</v>
      </c>
      <c r="R9" s="1">
        <v>12</v>
      </c>
      <c r="S9" s="1">
        <v>10</v>
      </c>
      <c r="T9" s="1">
        <v>10</v>
      </c>
      <c r="U9" s="1">
        <v>10</v>
      </c>
      <c r="V9" s="1">
        <v>11</v>
      </c>
      <c r="W9" s="1">
        <v>9</v>
      </c>
      <c r="Z9" s="1">
        <v>4</v>
      </c>
      <c r="AA9" s="1">
        <v>32.1</v>
      </c>
      <c r="AB9" s="1">
        <v>28.9</v>
      </c>
      <c r="AC9" s="1">
        <v>42</v>
      </c>
      <c r="AD9" s="1">
        <v>36.9</v>
      </c>
      <c r="AE9" s="1">
        <v>29</v>
      </c>
      <c r="AF9" s="1">
        <v>31.3</v>
      </c>
      <c r="AG9" s="1">
        <v>32</v>
      </c>
      <c r="AH9" s="1">
        <v>31.1</v>
      </c>
      <c r="AI9" s="1">
        <v>28.8</v>
      </c>
      <c r="AJ9" s="1">
        <v>31.6</v>
      </c>
      <c r="AK9" s="1">
        <v>26.6</v>
      </c>
      <c r="AL9" s="1">
        <v>32.5</v>
      </c>
      <c r="AM9" s="1">
        <v>30.7</v>
      </c>
    </row>
    <row r="10" spans="2:39" x14ac:dyDescent="0.15">
      <c r="B10" s="1">
        <v>16</v>
      </c>
      <c r="C10" s="1">
        <v>12</v>
      </c>
      <c r="E10" s="1">
        <v>16</v>
      </c>
      <c r="F10" s="1">
        <v>24</v>
      </c>
      <c r="G10" s="1">
        <v>21</v>
      </c>
      <c r="H10" s="1">
        <v>19</v>
      </c>
      <c r="I10" s="1">
        <v>20</v>
      </c>
      <c r="J10" s="1">
        <v>17</v>
      </c>
      <c r="K10" s="1">
        <v>15</v>
      </c>
      <c r="L10" s="1">
        <v>20</v>
      </c>
      <c r="M10" s="1">
        <v>20</v>
      </c>
      <c r="Q10" s="1">
        <v>16</v>
      </c>
      <c r="R10" s="1">
        <v>16</v>
      </c>
      <c r="S10" s="1">
        <v>17</v>
      </c>
      <c r="T10" s="1">
        <v>17</v>
      </c>
      <c r="U10" s="1">
        <v>14</v>
      </c>
      <c r="V10" s="1">
        <v>16</v>
      </c>
      <c r="W10" s="1">
        <v>18</v>
      </c>
      <c r="Z10" s="1">
        <v>2</v>
      </c>
      <c r="AA10" s="1">
        <v>1.8</v>
      </c>
      <c r="AB10" s="1">
        <v>1.7</v>
      </c>
      <c r="AC10" s="1">
        <v>5.3</v>
      </c>
      <c r="AD10" s="1">
        <v>3.2</v>
      </c>
      <c r="AE10" s="1">
        <v>0.7</v>
      </c>
      <c r="AF10" s="1">
        <v>1.6</v>
      </c>
      <c r="AG10" s="1">
        <v>2.6</v>
      </c>
      <c r="AH10" s="1">
        <v>2.5</v>
      </c>
      <c r="AI10" s="1">
        <v>1.7</v>
      </c>
      <c r="AJ10" s="1">
        <v>3.5</v>
      </c>
      <c r="AK10" s="1">
        <v>6.9</v>
      </c>
      <c r="AL10" s="1">
        <v>0.6</v>
      </c>
      <c r="AM10" s="1">
        <v>3.1</v>
      </c>
    </row>
    <row r="11" spans="2:39" x14ac:dyDescent="0.15">
      <c r="B11" s="1">
        <v>11.2</v>
      </c>
      <c r="C11" s="1">
        <v>28</v>
      </c>
      <c r="E11" s="1">
        <v>11.2</v>
      </c>
      <c r="F11" s="1">
        <v>26</v>
      </c>
      <c r="G11" s="1">
        <v>21</v>
      </c>
      <c r="H11" s="1">
        <v>24</v>
      </c>
      <c r="I11" s="1">
        <v>23</v>
      </c>
      <c r="J11" s="1">
        <v>25</v>
      </c>
      <c r="K11" s="1">
        <v>28</v>
      </c>
      <c r="L11" s="1">
        <v>27</v>
      </c>
      <c r="M11" s="1">
        <v>27</v>
      </c>
      <c r="Q11" s="1">
        <v>11.2</v>
      </c>
      <c r="R11" s="1">
        <v>29</v>
      </c>
      <c r="S11" s="1">
        <v>23</v>
      </c>
      <c r="T11" s="1">
        <v>26</v>
      </c>
      <c r="U11" s="1">
        <v>25</v>
      </c>
      <c r="V11" s="1">
        <v>19</v>
      </c>
      <c r="W11" s="1">
        <v>24</v>
      </c>
      <c r="Z11" s="1">
        <v>1</v>
      </c>
      <c r="AA11" s="1">
        <v>0.6</v>
      </c>
      <c r="AB11" s="1">
        <v>0.7</v>
      </c>
      <c r="AC11" s="1">
        <v>0.5</v>
      </c>
      <c r="AD11" s="1">
        <v>0.5</v>
      </c>
      <c r="AE11" s="1">
        <v>0.3</v>
      </c>
      <c r="AF11" s="1">
        <v>0.4</v>
      </c>
      <c r="AG11" s="1">
        <v>0.5</v>
      </c>
      <c r="AH11" s="1">
        <v>1.7</v>
      </c>
      <c r="AI11" s="1">
        <v>0.7</v>
      </c>
      <c r="AJ11" s="1">
        <v>0</v>
      </c>
      <c r="AK11" s="1">
        <v>0.8</v>
      </c>
      <c r="AL11" s="1">
        <v>0.5</v>
      </c>
      <c r="AM11" s="1">
        <v>1.7</v>
      </c>
    </row>
    <row r="12" spans="2:39" x14ac:dyDescent="0.15">
      <c r="B12" s="1">
        <v>8</v>
      </c>
      <c r="C12" s="1">
        <v>15</v>
      </c>
      <c r="E12" s="1">
        <v>8</v>
      </c>
      <c r="F12" s="1">
        <v>11</v>
      </c>
      <c r="G12" s="1">
        <v>13</v>
      </c>
      <c r="H12" s="1">
        <v>14</v>
      </c>
      <c r="I12" s="1">
        <v>19</v>
      </c>
      <c r="J12" s="1">
        <v>16</v>
      </c>
      <c r="K12" s="1">
        <v>17</v>
      </c>
      <c r="L12" s="1">
        <v>14</v>
      </c>
      <c r="M12" s="1">
        <v>16</v>
      </c>
      <c r="Q12" s="1">
        <v>8</v>
      </c>
      <c r="R12" s="1">
        <v>11</v>
      </c>
      <c r="S12" s="1">
        <v>17</v>
      </c>
      <c r="T12" s="1">
        <v>14</v>
      </c>
      <c r="U12" s="1">
        <v>17</v>
      </c>
      <c r="V12" s="1">
        <v>21</v>
      </c>
      <c r="W12" s="1">
        <v>16</v>
      </c>
      <c r="Z12" s="1">
        <v>0.5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</row>
    <row r="13" spans="2:39" x14ac:dyDescent="0.15">
      <c r="B13" s="1">
        <v>5.6</v>
      </c>
      <c r="C13" s="1">
        <v>13</v>
      </c>
      <c r="E13" s="1">
        <v>5.6</v>
      </c>
      <c r="F13" s="1">
        <v>20</v>
      </c>
      <c r="G13" s="1">
        <v>15</v>
      </c>
      <c r="H13" s="1">
        <v>12</v>
      </c>
      <c r="I13" s="1">
        <v>14</v>
      </c>
      <c r="J13" s="1">
        <v>15</v>
      </c>
      <c r="K13" s="1">
        <v>18</v>
      </c>
      <c r="L13" s="1">
        <v>16</v>
      </c>
      <c r="M13" s="1">
        <v>15</v>
      </c>
      <c r="Q13" s="1">
        <v>5.6</v>
      </c>
      <c r="R13" s="1">
        <v>16</v>
      </c>
      <c r="S13" s="1">
        <v>17</v>
      </c>
      <c r="T13" s="1">
        <v>16</v>
      </c>
      <c r="U13" s="1">
        <v>16</v>
      </c>
      <c r="V13" s="1">
        <v>17</v>
      </c>
      <c r="W13" s="1">
        <v>15</v>
      </c>
      <c r="Z13" s="1">
        <v>0.25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</row>
    <row r="14" spans="2:39" x14ac:dyDescent="0.15">
      <c r="B14" s="1">
        <v>4</v>
      </c>
      <c r="C14" s="1">
        <v>15</v>
      </c>
      <c r="E14" s="1">
        <v>4</v>
      </c>
      <c r="F14" s="1">
        <v>7</v>
      </c>
      <c r="G14" s="1">
        <v>9</v>
      </c>
      <c r="H14" s="1">
        <v>7</v>
      </c>
      <c r="I14" s="1">
        <v>6</v>
      </c>
      <c r="J14" s="1">
        <v>9</v>
      </c>
      <c r="K14" s="1">
        <v>8</v>
      </c>
      <c r="L14" s="1">
        <v>7</v>
      </c>
      <c r="M14" s="1">
        <v>7</v>
      </c>
      <c r="Q14" s="1">
        <v>4</v>
      </c>
      <c r="R14" s="1">
        <v>11</v>
      </c>
      <c r="S14" s="1">
        <v>11</v>
      </c>
      <c r="T14" s="1">
        <v>8</v>
      </c>
      <c r="U14" s="1">
        <v>8</v>
      </c>
      <c r="V14" s="1">
        <v>9</v>
      </c>
      <c r="W14" s="1">
        <v>10</v>
      </c>
      <c r="Z14" s="1">
        <v>0.125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</row>
    <row r="15" spans="2:39" x14ac:dyDescent="0.15">
      <c r="B15" s="1">
        <v>2</v>
      </c>
      <c r="C15" s="1">
        <v>11</v>
      </c>
      <c r="E15" s="1">
        <v>2</v>
      </c>
      <c r="F15" s="1">
        <v>6</v>
      </c>
      <c r="G15" s="1">
        <v>8</v>
      </c>
      <c r="H15" s="1">
        <v>7</v>
      </c>
      <c r="I15" s="1">
        <v>5</v>
      </c>
      <c r="J15" s="1">
        <v>4</v>
      </c>
      <c r="K15" s="1">
        <v>7</v>
      </c>
      <c r="L15" s="1">
        <v>6</v>
      </c>
      <c r="M15" s="1">
        <v>6</v>
      </c>
      <c r="Q15" s="1">
        <v>2</v>
      </c>
      <c r="R15" s="1">
        <v>2</v>
      </c>
      <c r="S15" s="1">
        <v>2</v>
      </c>
      <c r="T15" s="1">
        <v>5</v>
      </c>
      <c r="U15" s="1">
        <v>6</v>
      </c>
      <c r="V15" s="1">
        <v>4</v>
      </c>
      <c r="W15" s="1">
        <v>5</v>
      </c>
      <c r="Z15" s="1">
        <v>6.3E-2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</row>
    <row r="16" spans="2:39" x14ac:dyDescent="0.15">
      <c r="B16" s="1">
        <v>1</v>
      </c>
      <c r="C16" s="1">
        <v>0</v>
      </c>
      <c r="E16" s="1">
        <v>1</v>
      </c>
      <c r="F16" s="1">
        <v>1</v>
      </c>
      <c r="G16" s="1">
        <v>1</v>
      </c>
      <c r="H16" s="1">
        <v>2</v>
      </c>
      <c r="I16" s="1">
        <v>2</v>
      </c>
      <c r="J16" s="1">
        <v>1</v>
      </c>
      <c r="K16" s="1">
        <v>0</v>
      </c>
      <c r="L16" s="1">
        <v>0</v>
      </c>
      <c r="M16" s="1">
        <v>0</v>
      </c>
      <c r="Q16" s="1">
        <v>1</v>
      </c>
      <c r="R16" s="1">
        <v>0</v>
      </c>
      <c r="S16" s="1">
        <v>0</v>
      </c>
      <c r="T16" s="1">
        <v>1</v>
      </c>
      <c r="U16" s="1">
        <v>0</v>
      </c>
      <c r="V16" s="1">
        <v>0</v>
      </c>
      <c r="W16" s="1">
        <v>0</v>
      </c>
      <c r="Z16" s="1" t="s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</row>
    <row r="17" spans="2:39" x14ac:dyDescent="0.15">
      <c r="B17" s="1">
        <v>0.5</v>
      </c>
      <c r="C17" s="1">
        <v>0</v>
      </c>
      <c r="E17" s="1">
        <v>0.5</v>
      </c>
      <c r="F17" s="1">
        <v>0</v>
      </c>
      <c r="G17" s="1">
        <v>1</v>
      </c>
      <c r="H17" s="1">
        <v>1</v>
      </c>
      <c r="I17" s="1">
        <v>0</v>
      </c>
      <c r="J17" s="1">
        <v>0</v>
      </c>
      <c r="K17" s="1">
        <v>1</v>
      </c>
      <c r="L17" s="1">
        <v>1</v>
      </c>
      <c r="M17" s="1">
        <v>1</v>
      </c>
      <c r="Q17" s="1">
        <v>0.5</v>
      </c>
      <c r="R17" s="1">
        <v>0</v>
      </c>
      <c r="S17" s="1">
        <v>0</v>
      </c>
      <c r="T17" s="1">
        <v>0</v>
      </c>
      <c r="U17" s="1">
        <v>1</v>
      </c>
      <c r="V17" s="1">
        <v>0</v>
      </c>
      <c r="W17" s="1">
        <v>0</v>
      </c>
    </row>
    <row r="18" spans="2:39" x14ac:dyDescent="0.15">
      <c r="B18" s="1">
        <v>0.25</v>
      </c>
      <c r="C18" s="1">
        <v>0</v>
      </c>
      <c r="E18" s="1">
        <v>0.25</v>
      </c>
      <c r="F18" s="1">
        <v>0</v>
      </c>
      <c r="G18" s="1">
        <v>0</v>
      </c>
      <c r="H18" s="1">
        <v>1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Q18" s="1">
        <v>0.25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2:39" x14ac:dyDescent="0.15">
      <c r="B19" s="1">
        <v>0.125</v>
      </c>
      <c r="C19" s="1">
        <v>0</v>
      </c>
      <c r="E19" s="1">
        <v>0.125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Q19" s="1">
        <v>0.125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2:39" x14ac:dyDescent="0.15">
      <c r="B20" s="1">
        <v>6.3E-2</v>
      </c>
      <c r="C20" s="1">
        <v>0.6</v>
      </c>
      <c r="E20" s="1">
        <v>6.3E-2</v>
      </c>
      <c r="F20" s="1">
        <v>0.3</v>
      </c>
      <c r="G20" s="1">
        <v>1.3</v>
      </c>
      <c r="H20" s="1">
        <v>1</v>
      </c>
      <c r="I20" s="1">
        <v>1.1000000000000001</v>
      </c>
      <c r="J20" s="1">
        <v>0.5</v>
      </c>
      <c r="K20" s="1">
        <v>0.4</v>
      </c>
      <c r="L20" s="1">
        <v>0.3</v>
      </c>
      <c r="M20" s="1">
        <v>0.4</v>
      </c>
      <c r="Q20" s="1">
        <v>6.3E-2</v>
      </c>
      <c r="R20" s="1">
        <v>0.6</v>
      </c>
      <c r="S20" s="1">
        <v>0.5</v>
      </c>
      <c r="T20" s="1">
        <v>0.5</v>
      </c>
      <c r="U20" s="1">
        <v>0.4</v>
      </c>
      <c r="V20" s="1">
        <v>0.5</v>
      </c>
      <c r="W20" s="1">
        <v>0.5</v>
      </c>
    </row>
    <row r="21" spans="2:39" x14ac:dyDescent="0.15">
      <c r="B21" s="1" t="s">
        <v>0</v>
      </c>
      <c r="C21" s="1">
        <v>0.4</v>
      </c>
      <c r="E21" s="1" t="s">
        <v>0</v>
      </c>
      <c r="F21" s="1">
        <v>0.7</v>
      </c>
      <c r="G21" s="1">
        <v>0.7</v>
      </c>
      <c r="H21" s="1">
        <v>1</v>
      </c>
      <c r="I21" s="1">
        <v>0.9</v>
      </c>
      <c r="J21" s="1">
        <v>0.5</v>
      </c>
      <c r="K21" s="1">
        <v>0.6</v>
      </c>
      <c r="L21" s="1">
        <v>0.7</v>
      </c>
      <c r="M21" s="1">
        <v>0.6</v>
      </c>
      <c r="Q21" s="1" t="s">
        <v>0</v>
      </c>
      <c r="R21" s="1">
        <v>0.4</v>
      </c>
      <c r="S21" s="1">
        <v>0.5</v>
      </c>
      <c r="T21" s="1">
        <v>0.5</v>
      </c>
      <c r="U21" s="1">
        <v>0.6</v>
      </c>
      <c r="V21" s="1">
        <v>0.5</v>
      </c>
      <c r="W21" s="1">
        <v>0.5</v>
      </c>
    </row>
    <row r="27" spans="2:39" x14ac:dyDescent="0.15">
      <c r="F27" s="1" t="s">
        <v>1</v>
      </c>
      <c r="Q27" s="1" t="s">
        <v>2</v>
      </c>
      <c r="Z27" s="1" t="s">
        <v>4</v>
      </c>
      <c r="AA27" s="1">
        <v>2066</v>
      </c>
      <c r="AB27" s="1">
        <v>2069</v>
      </c>
      <c r="AC27" s="1">
        <v>2073</v>
      </c>
      <c r="AD27" s="1">
        <v>2076</v>
      </c>
      <c r="AE27" s="1">
        <v>2090</v>
      </c>
      <c r="AF27" s="1">
        <v>2097</v>
      </c>
      <c r="AG27" s="1">
        <v>2103</v>
      </c>
      <c r="AH27" s="1">
        <v>2107</v>
      </c>
      <c r="AI27" s="1">
        <v>2121</v>
      </c>
      <c r="AJ27" s="1">
        <v>2127</v>
      </c>
      <c r="AK27" s="1">
        <v>2142</v>
      </c>
      <c r="AL27" s="1">
        <v>2146</v>
      </c>
      <c r="AM27" s="1">
        <v>2223</v>
      </c>
    </row>
    <row r="28" spans="2:39" x14ac:dyDescent="0.15">
      <c r="F28" s="3" t="s">
        <v>16</v>
      </c>
      <c r="G28" s="3" t="s">
        <v>17</v>
      </c>
      <c r="H28" s="2">
        <v>42461</v>
      </c>
      <c r="I28" s="2">
        <v>42461</v>
      </c>
      <c r="J28" s="2">
        <v>42464</v>
      </c>
      <c r="K28" s="2">
        <v>42465</v>
      </c>
      <c r="L28" s="2">
        <v>42466</v>
      </c>
      <c r="M28" s="2">
        <v>42466</v>
      </c>
      <c r="Q28" s="3">
        <v>42521</v>
      </c>
      <c r="R28" s="3">
        <v>42519</v>
      </c>
      <c r="S28" s="3">
        <v>42521</v>
      </c>
      <c r="T28" s="3">
        <v>42521</v>
      </c>
      <c r="U28" s="3">
        <v>42527</v>
      </c>
      <c r="V28" s="3">
        <v>42527</v>
      </c>
      <c r="Z28" s="1" t="s">
        <v>5</v>
      </c>
      <c r="AA28" s="2">
        <v>42424</v>
      </c>
      <c r="AB28" s="2">
        <v>42425</v>
      </c>
      <c r="AC28" s="2">
        <v>42426</v>
      </c>
      <c r="AD28" s="2">
        <v>42429</v>
      </c>
      <c r="AE28" s="2">
        <v>42433</v>
      </c>
      <c r="AF28" s="3">
        <v>42436</v>
      </c>
      <c r="AG28" s="3">
        <v>42437</v>
      </c>
      <c r="AH28" s="3">
        <v>42437</v>
      </c>
      <c r="AI28" s="3">
        <v>42439</v>
      </c>
      <c r="AJ28" s="3">
        <v>42440</v>
      </c>
      <c r="AK28" s="3">
        <v>42445</v>
      </c>
      <c r="AL28" s="3">
        <v>42446</v>
      </c>
      <c r="AM28" s="3">
        <v>42480</v>
      </c>
    </row>
    <row r="29" spans="2:39" x14ac:dyDescent="0.15">
      <c r="E29" s="1">
        <v>63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Z29" s="1">
        <v>31.5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</row>
    <row r="30" spans="2:39" x14ac:dyDescent="0.15">
      <c r="E30" s="1">
        <v>45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Z30" s="1">
        <v>16</v>
      </c>
      <c r="AA30" s="1">
        <v>20</v>
      </c>
      <c r="AB30" s="1">
        <v>14.3</v>
      </c>
      <c r="AC30" s="1">
        <v>11.8</v>
      </c>
      <c r="AD30" s="1">
        <v>15.1</v>
      </c>
      <c r="AE30" s="1">
        <v>28</v>
      </c>
      <c r="AF30" s="1">
        <v>17.7</v>
      </c>
      <c r="AG30" s="1">
        <v>18.3</v>
      </c>
      <c r="AH30" s="1">
        <v>17.2</v>
      </c>
      <c r="AI30" s="1">
        <v>26.6</v>
      </c>
      <c r="AJ30" s="1">
        <v>23</v>
      </c>
      <c r="AK30" s="1">
        <v>20.7</v>
      </c>
      <c r="AL30" s="1">
        <v>20.9</v>
      </c>
      <c r="AM30" s="1">
        <v>12.8</v>
      </c>
    </row>
    <row r="31" spans="2:39" x14ac:dyDescent="0.15">
      <c r="E31" s="1">
        <v>31.5</v>
      </c>
      <c r="F31" s="1">
        <v>1</v>
      </c>
      <c r="G31" s="1">
        <v>2</v>
      </c>
      <c r="H31" s="1">
        <v>1</v>
      </c>
      <c r="I31" s="1">
        <v>1</v>
      </c>
      <c r="J31" s="1">
        <v>1</v>
      </c>
      <c r="K31" s="1">
        <v>2</v>
      </c>
      <c r="L31" s="1">
        <v>2</v>
      </c>
      <c r="M31" s="1">
        <v>2</v>
      </c>
      <c r="Q31" s="1">
        <v>2</v>
      </c>
      <c r="R31" s="1">
        <v>2</v>
      </c>
      <c r="S31" s="1">
        <v>2</v>
      </c>
      <c r="T31" s="1">
        <v>2</v>
      </c>
      <c r="U31" s="1">
        <v>2</v>
      </c>
      <c r="V31" s="1">
        <v>2</v>
      </c>
      <c r="Z31" s="1">
        <v>8</v>
      </c>
      <c r="AA31" s="1">
        <v>45.5</v>
      </c>
      <c r="AB31" s="1">
        <v>54.4</v>
      </c>
      <c r="AC31" s="1">
        <v>40.4</v>
      </c>
      <c r="AD31" s="1">
        <v>44.3</v>
      </c>
      <c r="AE31" s="1">
        <v>42</v>
      </c>
      <c r="AF31" s="1">
        <v>49</v>
      </c>
      <c r="AG31" s="1">
        <v>46.6</v>
      </c>
      <c r="AH31" s="1">
        <v>47.5</v>
      </c>
      <c r="AI31" s="1">
        <v>42.2</v>
      </c>
      <c r="AJ31" s="1">
        <v>41.9</v>
      </c>
      <c r="AK31" s="1">
        <v>45</v>
      </c>
      <c r="AL31" s="1">
        <v>45.5</v>
      </c>
      <c r="AM31" s="1">
        <v>51.7</v>
      </c>
    </row>
    <row r="32" spans="2:39" x14ac:dyDescent="0.15">
      <c r="E32" s="1">
        <v>22.4</v>
      </c>
      <c r="F32" s="1">
        <v>3</v>
      </c>
      <c r="G32" s="1">
        <v>7</v>
      </c>
      <c r="H32" s="1">
        <v>10</v>
      </c>
      <c r="I32" s="1">
        <v>7</v>
      </c>
      <c r="J32" s="1">
        <v>11</v>
      </c>
      <c r="K32" s="1">
        <v>3</v>
      </c>
      <c r="L32" s="1">
        <v>6</v>
      </c>
      <c r="M32" s="1">
        <v>5</v>
      </c>
      <c r="Q32" s="1">
        <v>12</v>
      </c>
      <c r="R32" s="1">
        <v>10</v>
      </c>
      <c r="S32" s="1">
        <v>10</v>
      </c>
      <c r="T32" s="1">
        <v>10</v>
      </c>
      <c r="U32" s="1">
        <v>11</v>
      </c>
      <c r="V32" s="1">
        <v>9</v>
      </c>
      <c r="Z32" s="1">
        <v>4</v>
      </c>
      <c r="AA32" s="1">
        <v>32.1</v>
      </c>
      <c r="AB32" s="1">
        <v>28.9</v>
      </c>
      <c r="AC32" s="1">
        <v>42</v>
      </c>
      <c r="AD32" s="1">
        <v>36.9</v>
      </c>
      <c r="AE32" s="1">
        <v>29</v>
      </c>
      <c r="AF32" s="1">
        <v>31.3</v>
      </c>
      <c r="AG32" s="1">
        <v>32</v>
      </c>
      <c r="AH32" s="1">
        <v>31.1</v>
      </c>
      <c r="AI32" s="1">
        <v>28.8</v>
      </c>
      <c r="AJ32" s="1">
        <v>31.6</v>
      </c>
      <c r="AK32" s="1">
        <v>26.6</v>
      </c>
      <c r="AL32" s="1">
        <v>32.5</v>
      </c>
      <c r="AM32" s="1">
        <v>30.7</v>
      </c>
    </row>
    <row r="33" spans="5:41" x14ac:dyDescent="0.15">
      <c r="E33" s="1">
        <v>16</v>
      </c>
      <c r="F33" s="1">
        <v>24</v>
      </c>
      <c r="G33" s="1">
        <v>21</v>
      </c>
      <c r="H33" s="1">
        <v>19</v>
      </c>
      <c r="I33" s="1">
        <v>20</v>
      </c>
      <c r="J33" s="1">
        <v>17</v>
      </c>
      <c r="K33" s="1">
        <v>15</v>
      </c>
      <c r="L33" s="1">
        <v>20</v>
      </c>
      <c r="M33" s="1">
        <v>20</v>
      </c>
      <c r="Q33" s="1">
        <v>16</v>
      </c>
      <c r="R33" s="1">
        <v>17</v>
      </c>
      <c r="S33" s="1">
        <v>17</v>
      </c>
      <c r="T33" s="1">
        <v>14</v>
      </c>
      <c r="U33" s="1">
        <v>16</v>
      </c>
      <c r="V33" s="1">
        <v>18</v>
      </c>
      <c r="Z33" s="1">
        <v>2</v>
      </c>
      <c r="AA33" s="1">
        <v>1.8</v>
      </c>
      <c r="AB33" s="1">
        <v>1.7</v>
      </c>
      <c r="AC33" s="1">
        <v>5.3</v>
      </c>
      <c r="AD33" s="1">
        <v>3.2</v>
      </c>
      <c r="AE33" s="1">
        <v>0.7</v>
      </c>
      <c r="AF33" s="1">
        <v>1.6</v>
      </c>
      <c r="AG33" s="1">
        <v>2.6</v>
      </c>
      <c r="AH33" s="1">
        <v>2.5</v>
      </c>
      <c r="AI33" s="1">
        <v>1.7</v>
      </c>
      <c r="AJ33" s="1">
        <v>3.5</v>
      </c>
      <c r="AK33" s="1">
        <v>6.9</v>
      </c>
      <c r="AL33" s="1">
        <v>0.6</v>
      </c>
      <c r="AM33" s="1">
        <v>3.1</v>
      </c>
    </row>
    <row r="34" spans="5:41" x14ac:dyDescent="0.15">
      <c r="E34" s="1">
        <v>11.2</v>
      </c>
      <c r="F34" s="1">
        <v>26</v>
      </c>
      <c r="G34" s="1">
        <v>21</v>
      </c>
      <c r="H34" s="1">
        <v>24</v>
      </c>
      <c r="I34" s="1">
        <v>23</v>
      </c>
      <c r="J34" s="1">
        <v>25</v>
      </c>
      <c r="K34" s="1">
        <v>28</v>
      </c>
      <c r="L34" s="1">
        <v>27</v>
      </c>
      <c r="M34" s="1">
        <v>27</v>
      </c>
      <c r="Q34" s="1">
        <v>29</v>
      </c>
      <c r="R34" s="1">
        <v>23</v>
      </c>
      <c r="S34" s="1">
        <v>26</v>
      </c>
      <c r="T34" s="1">
        <v>25</v>
      </c>
      <c r="U34" s="1">
        <v>19</v>
      </c>
      <c r="V34" s="1">
        <v>24</v>
      </c>
      <c r="Z34" s="1">
        <v>1</v>
      </c>
      <c r="AA34" s="1">
        <v>0.6</v>
      </c>
      <c r="AB34" s="1">
        <v>0.7</v>
      </c>
      <c r="AC34" s="1">
        <v>0.5</v>
      </c>
      <c r="AD34" s="1">
        <v>0.5</v>
      </c>
      <c r="AE34" s="1">
        <v>0.3</v>
      </c>
      <c r="AF34" s="1">
        <v>0.4</v>
      </c>
      <c r="AG34" s="1">
        <v>0.5</v>
      </c>
      <c r="AH34" s="1">
        <v>1.7</v>
      </c>
      <c r="AI34" s="1">
        <v>0.7</v>
      </c>
      <c r="AJ34" s="1">
        <v>0</v>
      </c>
      <c r="AK34" s="1">
        <v>0.8</v>
      </c>
      <c r="AL34" s="1">
        <v>0.5</v>
      </c>
      <c r="AM34" s="1">
        <v>1.7</v>
      </c>
    </row>
    <row r="35" spans="5:41" x14ac:dyDescent="0.15">
      <c r="E35" s="1">
        <v>8</v>
      </c>
      <c r="F35" s="1">
        <v>11</v>
      </c>
      <c r="G35" s="1">
        <v>13</v>
      </c>
      <c r="H35" s="1">
        <v>14</v>
      </c>
      <c r="I35" s="1">
        <v>19</v>
      </c>
      <c r="J35" s="1">
        <v>16</v>
      </c>
      <c r="K35" s="1">
        <v>17</v>
      </c>
      <c r="L35" s="1">
        <v>14</v>
      </c>
      <c r="M35" s="1">
        <v>16</v>
      </c>
      <c r="Q35" s="1">
        <v>11</v>
      </c>
      <c r="R35" s="1">
        <v>17</v>
      </c>
      <c r="S35" s="1">
        <v>14</v>
      </c>
      <c r="T35" s="1">
        <v>17</v>
      </c>
      <c r="U35" s="1">
        <v>21</v>
      </c>
      <c r="V35" s="1">
        <v>16</v>
      </c>
      <c r="Z35" s="1">
        <v>0.5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</row>
    <row r="36" spans="5:41" x14ac:dyDescent="0.15">
      <c r="E36" s="1">
        <v>5.6</v>
      </c>
      <c r="F36" s="1">
        <v>20</v>
      </c>
      <c r="G36" s="1">
        <v>15</v>
      </c>
      <c r="H36" s="1">
        <v>12</v>
      </c>
      <c r="I36" s="1">
        <v>14</v>
      </c>
      <c r="J36" s="1">
        <v>15</v>
      </c>
      <c r="K36" s="1">
        <v>18</v>
      </c>
      <c r="L36" s="1">
        <v>16</v>
      </c>
      <c r="M36" s="1">
        <v>15</v>
      </c>
      <c r="Q36" s="1">
        <v>16</v>
      </c>
      <c r="R36" s="1">
        <v>17</v>
      </c>
      <c r="S36" s="1">
        <v>16</v>
      </c>
      <c r="T36" s="1">
        <v>16</v>
      </c>
      <c r="U36" s="1">
        <v>17</v>
      </c>
      <c r="V36" s="1">
        <v>15</v>
      </c>
      <c r="Z36" s="1">
        <v>0.25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</row>
    <row r="37" spans="5:41" x14ac:dyDescent="0.15">
      <c r="E37" s="1">
        <v>4</v>
      </c>
      <c r="F37" s="1">
        <v>7</v>
      </c>
      <c r="G37" s="1">
        <v>9</v>
      </c>
      <c r="H37" s="1">
        <v>7</v>
      </c>
      <c r="I37" s="1">
        <v>6</v>
      </c>
      <c r="J37" s="1">
        <v>9</v>
      </c>
      <c r="K37" s="1">
        <v>8</v>
      </c>
      <c r="L37" s="1">
        <v>7</v>
      </c>
      <c r="M37" s="1">
        <v>7</v>
      </c>
      <c r="Q37" s="1">
        <v>11</v>
      </c>
      <c r="R37" s="1">
        <v>11</v>
      </c>
      <c r="S37" s="1">
        <v>8</v>
      </c>
      <c r="T37" s="1">
        <v>8</v>
      </c>
      <c r="U37" s="1">
        <v>9</v>
      </c>
      <c r="V37" s="1">
        <v>10</v>
      </c>
      <c r="Z37" s="1">
        <v>0.125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</row>
    <row r="38" spans="5:41" x14ac:dyDescent="0.15">
      <c r="E38" s="1">
        <v>2</v>
      </c>
      <c r="F38" s="1">
        <v>6</v>
      </c>
      <c r="G38" s="1">
        <v>8</v>
      </c>
      <c r="H38" s="1">
        <v>7</v>
      </c>
      <c r="I38" s="1">
        <v>5</v>
      </c>
      <c r="J38" s="1">
        <v>4</v>
      </c>
      <c r="K38" s="1">
        <v>7</v>
      </c>
      <c r="L38" s="1">
        <v>6</v>
      </c>
      <c r="M38" s="1">
        <v>6</v>
      </c>
      <c r="Q38" s="1">
        <v>2</v>
      </c>
      <c r="R38" s="1">
        <v>2</v>
      </c>
      <c r="S38" s="1">
        <v>5</v>
      </c>
      <c r="T38" s="1">
        <v>6</v>
      </c>
      <c r="U38" s="1">
        <v>4</v>
      </c>
      <c r="V38" s="1">
        <v>5</v>
      </c>
      <c r="Z38" s="1">
        <v>6.3E-2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</row>
    <row r="39" spans="5:41" x14ac:dyDescent="0.15">
      <c r="E39" s="1">
        <v>1</v>
      </c>
      <c r="F39" s="1">
        <v>1</v>
      </c>
      <c r="G39" s="1">
        <v>1</v>
      </c>
      <c r="H39" s="1">
        <v>2</v>
      </c>
      <c r="I39" s="1">
        <v>2</v>
      </c>
      <c r="J39" s="1">
        <v>1</v>
      </c>
      <c r="K39" s="1">
        <v>0</v>
      </c>
      <c r="L39" s="1">
        <v>0</v>
      </c>
      <c r="M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0</v>
      </c>
      <c r="Z39" s="1" t="s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</row>
    <row r="40" spans="5:41" x14ac:dyDescent="0.15">
      <c r="E40" s="1">
        <v>0.5</v>
      </c>
      <c r="F40" s="1">
        <v>0</v>
      </c>
      <c r="G40" s="1">
        <v>1</v>
      </c>
      <c r="H40" s="1">
        <v>1</v>
      </c>
      <c r="I40" s="1">
        <v>0</v>
      </c>
      <c r="J40" s="1">
        <v>0</v>
      </c>
      <c r="K40" s="1">
        <v>1</v>
      </c>
      <c r="L40" s="1">
        <v>1</v>
      </c>
      <c r="M40" s="1">
        <v>1</v>
      </c>
      <c r="Q40" s="1">
        <v>0</v>
      </c>
      <c r="R40" s="1">
        <v>0</v>
      </c>
      <c r="S40" s="1">
        <v>0</v>
      </c>
      <c r="T40" s="1">
        <v>1</v>
      </c>
      <c r="U40" s="1">
        <v>0</v>
      </c>
      <c r="V40" s="1">
        <v>0</v>
      </c>
    </row>
    <row r="41" spans="5:41" x14ac:dyDescent="0.15">
      <c r="E41" s="1">
        <v>0.25</v>
      </c>
      <c r="F41" s="1">
        <v>0</v>
      </c>
      <c r="G41" s="1">
        <v>0</v>
      </c>
      <c r="H41" s="1">
        <v>1</v>
      </c>
      <c r="I41" s="1">
        <v>1</v>
      </c>
      <c r="J41" s="1">
        <v>0</v>
      </c>
      <c r="K41" s="1">
        <v>0</v>
      </c>
      <c r="L41" s="1">
        <v>0</v>
      </c>
      <c r="M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</row>
    <row r="42" spans="5:41" x14ac:dyDescent="0.15">
      <c r="E42" s="1">
        <v>0.125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</row>
    <row r="43" spans="5:41" x14ac:dyDescent="0.15">
      <c r="E43" s="1">
        <v>6.3E-2</v>
      </c>
      <c r="F43" s="1">
        <v>0.3</v>
      </c>
      <c r="G43" s="1">
        <v>1.3</v>
      </c>
      <c r="H43" s="1">
        <v>1</v>
      </c>
      <c r="I43" s="1">
        <v>1.1000000000000001</v>
      </c>
      <c r="J43" s="1">
        <v>0.5</v>
      </c>
      <c r="K43" s="1">
        <v>0.4</v>
      </c>
      <c r="L43" s="1">
        <v>0.3</v>
      </c>
      <c r="M43" s="1">
        <v>0.4</v>
      </c>
      <c r="Q43" s="1">
        <v>0.6</v>
      </c>
      <c r="R43" s="1">
        <v>0.5</v>
      </c>
      <c r="S43" s="1">
        <v>0.5</v>
      </c>
      <c r="T43" s="1">
        <v>0.4</v>
      </c>
      <c r="U43" s="1">
        <v>0.5</v>
      </c>
      <c r="V43" s="1">
        <v>0.5</v>
      </c>
    </row>
    <row r="44" spans="5:41" x14ac:dyDescent="0.15">
      <c r="E44" s="1" t="s">
        <v>0</v>
      </c>
      <c r="F44" s="1">
        <v>0.7</v>
      </c>
      <c r="G44" s="1">
        <v>0.7</v>
      </c>
      <c r="H44" s="1">
        <v>1</v>
      </c>
      <c r="I44" s="1">
        <v>0.9</v>
      </c>
      <c r="J44" s="1">
        <v>0.5</v>
      </c>
      <c r="K44" s="1">
        <v>0.6</v>
      </c>
      <c r="L44" s="1">
        <v>0.7</v>
      </c>
      <c r="M44" s="1">
        <v>0.6</v>
      </c>
      <c r="Q44" s="1">
        <v>0.4</v>
      </c>
      <c r="R44" s="1">
        <v>0.5</v>
      </c>
      <c r="S44" s="1">
        <v>0.5</v>
      </c>
      <c r="T44" s="1">
        <v>0.6</v>
      </c>
      <c r="U44" s="1">
        <v>0.5</v>
      </c>
      <c r="V44" s="1">
        <v>0.5</v>
      </c>
    </row>
    <row r="46" spans="5:41" x14ac:dyDescent="0.15">
      <c r="F46" s="1" t="s">
        <v>1</v>
      </c>
      <c r="Q46" s="1" t="s">
        <v>2</v>
      </c>
      <c r="AA46" s="1">
        <v>2066</v>
      </c>
      <c r="AB46" s="1">
        <v>2069</v>
      </c>
      <c r="AC46" s="1">
        <v>2073</v>
      </c>
      <c r="AD46" s="1">
        <v>2076</v>
      </c>
      <c r="AE46" s="1">
        <v>2090</v>
      </c>
      <c r="AF46" s="1">
        <v>2097</v>
      </c>
      <c r="AG46" s="1">
        <v>2103</v>
      </c>
      <c r="AH46" s="1">
        <v>2107</v>
      </c>
      <c r="AI46" s="1">
        <v>2121</v>
      </c>
      <c r="AJ46" s="1">
        <v>2127</v>
      </c>
      <c r="AK46" s="1">
        <v>2142</v>
      </c>
      <c r="AL46" s="1">
        <v>2146</v>
      </c>
      <c r="AM46" s="1">
        <v>2223</v>
      </c>
    </row>
    <row r="47" spans="5:41" x14ac:dyDescent="0.15">
      <c r="F47" s="3">
        <v>42459</v>
      </c>
      <c r="G47" s="3">
        <v>42460</v>
      </c>
      <c r="H47" s="3">
        <v>42461</v>
      </c>
      <c r="I47" s="3">
        <v>42461</v>
      </c>
      <c r="J47" s="3">
        <v>42464</v>
      </c>
      <c r="K47" s="3">
        <v>42465</v>
      </c>
      <c r="L47" s="3">
        <v>42466</v>
      </c>
      <c r="M47" s="3">
        <v>42466</v>
      </c>
      <c r="N47" s="1" t="s">
        <v>18</v>
      </c>
      <c r="O47" s="1" t="s">
        <v>15</v>
      </c>
      <c r="Q47" s="3">
        <v>42521</v>
      </c>
      <c r="R47" s="3">
        <v>42519</v>
      </c>
      <c r="S47" s="3">
        <v>42521</v>
      </c>
      <c r="T47" s="3">
        <v>42521</v>
      </c>
      <c r="U47" s="3">
        <v>42527</v>
      </c>
      <c r="V47" s="3">
        <v>42527</v>
      </c>
      <c r="W47" s="1" t="s">
        <v>18</v>
      </c>
      <c r="X47" s="1" t="s">
        <v>15</v>
      </c>
      <c r="AA47" s="3">
        <v>42424</v>
      </c>
      <c r="AB47" s="3">
        <v>42425</v>
      </c>
      <c r="AC47" s="3">
        <v>42426</v>
      </c>
      <c r="AD47" s="3">
        <v>42429</v>
      </c>
      <c r="AE47" s="3">
        <v>42433</v>
      </c>
      <c r="AF47" s="3">
        <v>42436</v>
      </c>
      <c r="AG47" s="3">
        <v>42437</v>
      </c>
      <c r="AH47" s="3">
        <v>42437</v>
      </c>
      <c r="AI47" s="3">
        <v>42439</v>
      </c>
      <c r="AJ47" s="3">
        <v>42440</v>
      </c>
      <c r="AK47" s="3">
        <v>42445</v>
      </c>
      <c r="AL47" s="3">
        <v>42446</v>
      </c>
      <c r="AM47" s="3">
        <v>42480</v>
      </c>
      <c r="AN47" s="1" t="s">
        <v>18</v>
      </c>
      <c r="AO47" s="1" t="s">
        <v>15</v>
      </c>
    </row>
    <row r="48" spans="5:41" x14ac:dyDescent="0.15">
      <c r="E48" s="1">
        <v>63</v>
      </c>
      <c r="P48" s="1">
        <v>63</v>
      </c>
      <c r="Z48" s="1">
        <v>31.5</v>
      </c>
      <c r="AA48" s="1">
        <f>+AA49+AA30</f>
        <v>100</v>
      </c>
      <c r="AB48" s="1">
        <f t="shared" ref="AB48:AM57" si="0">+AB49+AB30</f>
        <v>99.999999999999986</v>
      </c>
      <c r="AC48" s="1">
        <f t="shared" si="0"/>
        <v>99.999999999999986</v>
      </c>
      <c r="AD48" s="1">
        <f t="shared" si="0"/>
        <v>100</v>
      </c>
      <c r="AE48" s="1">
        <f t="shared" si="0"/>
        <v>100</v>
      </c>
      <c r="AF48" s="1">
        <f t="shared" si="0"/>
        <v>100</v>
      </c>
      <c r="AG48" s="1">
        <f t="shared" si="0"/>
        <v>100</v>
      </c>
      <c r="AH48" s="1">
        <f t="shared" si="0"/>
        <v>100.00000000000001</v>
      </c>
      <c r="AI48" s="1">
        <f t="shared" si="0"/>
        <v>100</v>
      </c>
      <c r="AJ48" s="1">
        <f t="shared" si="0"/>
        <v>100</v>
      </c>
      <c r="AK48" s="1">
        <f t="shared" si="0"/>
        <v>100.00000000000001</v>
      </c>
      <c r="AL48" s="1">
        <f t="shared" si="0"/>
        <v>100</v>
      </c>
      <c r="AM48" s="1">
        <f t="shared" si="0"/>
        <v>100</v>
      </c>
    </row>
    <row r="49" spans="5:41" x14ac:dyDescent="0.15">
      <c r="E49" s="1">
        <v>45</v>
      </c>
      <c r="F49" s="1">
        <f>+F31+F50</f>
        <v>100</v>
      </c>
      <c r="G49" s="1">
        <f>+G31+G50</f>
        <v>100</v>
      </c>
      <c r="H49" s="1">
        <f t="shared" ref="H49:M63" si="1">+H31+H50</f>
        <v>100</v>
      </c>
      <c r="I49" s="1">
        <f t="shared" si="1"/>
        <v>100</v>
      </c>
      <c r="J49" s="1">
        <f t="shared" si="1"/>
        <v>100</v>
      </c>
      <c r="K49" s="1">
        <f t="shared" si="1"/>
        <v>100</v>
      </c>
      <c r="L49" s="1">
        <f t="shared" si="1"/>
        <v>100</v>
      </c>
      <c r="M49" s="1">
        <f t="shared" si="1"/>
        <v>100</v>
      </c>
      <c r="P49" s="1">
        <v>45</v>
      </c>
      <c r="Q49" s="1">
        <f>+Q31+Q50</f>
        <v>100</v>
      </c>
      <c r="R49" s="1">
        <f t="shared" ref="R49:V63" si="2">+R31+R50</f>
        <v>100</v>
      </c>
      <c r="S49" s="1">
        <f t="shared" si="2"/>
        <v>100</v>
      </c>
      <c r="T49" s="1">
        <f t="shared" si="2"/>
        <v>100</v>
      </c>
      <c r="U49" s="1">
        <f t="shared" si="2"/>
        <v>100</v>
      </c>
      <c r="V49" s="1">
        <f t="shared" si="2"/>
        <v>100</v>
      </c>
      <c r="Z49" s="1">
        <v>16</v>
      </c>
      <c r="AA49" s="1">
        <f t="shared" ref="AA49:AA57" si="3">+AA50+AA31</f>
        <v>80</v>
      </c>
      <c r="AB49" s="1">
        <f t="shared" si="0"/>
        <v>85.699999999999989</v>
      </c>
      <c r="AC49" s="1">
        <f t="shared" si="0"/>
        <v>88.199999999999989</v>
      </c>
      <c r="AD49" s="1">
        <f t="shared" si="0"/>
        <v>84.9</v>
      </c>
      <c r="AE49" s="1">
        <f t="shared" si="0"/>
        <v>72</v>
      </c>
      <c r="AF49" s="1">
        <f t="shared" si="0"/>
        <v>82.3</v>
      </c>
      <c r="AG49" s="1">
        <f t="shared" si="0"/>
        <v>81.7</v>
      </c>
      <c r="AH49" s="1">
        <f t="shared" si="0"/>
        <v>82.800000000000011</v>
      </c>
      <c r="AI49" s="1">
        <f t="shared" si="0"/>
        <v>73.400000000000006</v>
      </c>
      <c r="AJ49" s="1">
        <f t="shared" si="0"/>
        <v>77</v>
      </c>
      <c r="AK49" s="1">
        <f t="shared" si="0"/>
        <v>79.300000000000011</v>
      </c>
      <c r="AL49" s="1">
        <f t="shared" si="0"/>
        <v>79.099999999999994</v>
      </c>
      <c r="AM49" s="1">
        <f t="shared" si="0"/>
        <v>87.2</v>
      </c>
    </row>
    <row r="50" spans="5:41" x14ac:dyDescent="0.15">
      <c r="E50" s="1">
        <v>31.5</v>
      </c>
      <c r="F50" s="1">
        <f t="shared" ref="F50:G63" si="4">+F32+F51</f>
        <v>99</v>
      </c>
      <c r="G50" s="1">
        <f t="shared" si="4"/>
        <v>98</v>
      </c>
      <c r="H50" s="1">
        <f t="shared" si="1"/>
        <v>99</v>
      </c>
      <c r="I50" s="1">
        <f t="shared" si="1"/>
        <v>99</v>
      </c>
      <c r="J50" s="1">
        <f t="shared" si="1"/>
        <v>99</v>
      </c>
      <c r="K50" s="1">
        <f t="shared" si="1"/>
        <v>98</v>
      </c>
      <c r="L50" s="1">
        <f t="shared" si="1"/>
        <v>98</v>
      </c>
      <c r="M50" s="1">
        <f t="shared" si="1"/>
        <v>98</v>
      </c>
      <c r="P50" s="1">
        <v>31.5</v>
      </c>
      <c r="Q50" s="1">
        <f t="shared" ref="Q50:Q63" si="5">+Q32+Q51</f>
        <v>98</v>
      </c>
      <c r="R50" s="1">
        <f t="shared" si="2"/>
        <v>98</v>
      </c>
      <c r="S50" s="1">
        <f t="shared" si="2"/>
        <v>98</v>
      </c>
      <c r="T50" s="1">
        <f t="shared" si="2"/>
        <v>98</v>
      </c>
      <c r="U50" s="1">
        <f t="shared" si="2"/>
        <v>98</v>
      </c>
      <c r="V50" s="1">
        <f t="shared" si="2"/>
        <v>98</v>
      </c>
      <c r="Z50" s="1">
        <v>8</v>
      </c>
      <c r="AA50" s="1">
        <f t="shared" si="3"/>
        <v>34.5</v>
      </c>
      <c r="AB50" s="1">
        <f t="shared" si="0"/>
        <v>31.299999999999997</v>
      </c>
      <c r="AC50" s="1">
        <f t="shared" si="0"/>
        <v>47.8</v>
      </c>
      <c r="AD50" s="1">
        <f t="shared" si="0"/>
        <v>40.6</v>
      </c>
      <c r="AE50" s="1">
        <f t="shared" si="0"/>
        <v>30</v>
      </c>
      <c r="AF50" s="1">
        <f t="shared" si="0"/>
        <v>33.299999999999997</v>
      </c>
      <c r="AG50" s="1">
        <f t="shared" si="0"/>
        <v>35.1</v>
      </c>
      <c r="AH50" s="1">
        <f t="shared" si="0"/>
        <v>35.300000000000004</v>
      </c>
      <c r="AI50" s="1">
        <f t="shared" si="0"/>
        <v>31.2</v>
      </c>
      <c r="AJ50" s="1">
        <f t="shared" si="0"/>
        <v>35.1</v>
      </c>
      <c r="AK50" s="1">
        <f t="shared" si="0"/>
        <v>34.300000000000004</v>
      </c>
      <c r="AL50" s="1">
        <f t="shared" si="0"/>
        <v>33.6</v>
      </c>
      <c r="AM50" s="1">
        <f t="shared" si="0"/>
        <v>35.5</v>
      </c>
    </row>
    <row r="51" spans="5:41" x14ac:dyDescent="0.15">
      <c r="E51" s="1">
        <v>22.4</v>
      </c>
      <c r="F51" s="1">
        <f t="shared" si="4"/>
        <v>96</v>
      </c>
      <c r="G51" s="1">
        <f t="shared" si="4"/>
        <v>91</v>
      </c>
      <c r="H51" s="1">
        <f t="shared" si="1"/>
        <v>89</v>
      </c>
      <c r="I51" s="1">
        <f t="shared" si="1"/>
        <v>92</v>
      </c>
      <c r="J51" s="1">
        <f t="shared" si="1"/>
        <v>88</v>
      </c>
      <c r="K51" s="1">
        <f t="shared" si="1"/>
        <v>95</v>
      </c>
      <c r="L51" s="1">
        <f t="shared" si="1"/>
        <v>92</v>
      </c>
      <c r="M51" s="1">
        <f t="shared" si="1"/>
        <v>93</v>
      </c>
      <c r="P51" s="1">
        <v>22.4</v>
      </c>
      <c r="Q51" s="1">
        <f t="shared" si="5"/>
        <v>86</v>
      </c>
      <c r="R51" s="1">
        <f t="shared" si="2"/>
        <v>88</v>
      </c>
      <c r="S51" s="1">
        <f t="shared" si="2"/>
        <v>88</v>
      </c>
      <c r="T51" s="1">
        <f t="shared" si="2"/>
        <v>88</v>
      </c>
      <c r="U51" s="1">
        <f t="shared" si="2"/>
        <v>87</v>
      </c>
      <c r="V51" s="1">
        <f t="shared" si="2"/>
        <v>89</v>
      </c>
      <c r="Z51" s="1">
        <v>4</v>
      </c>
      <c r="AA51" s="1">
        <f t="shared" si="3"/>
        <v>2.4</v>
      </c>
      <c r="AB51" s="1">
        <f t="shared" si="0"/>
        <v>2.4</v>
      </c>
      <c r="AC51" s="1">
        <f t="shared" si="0"/>
        <v>5.8</v>
      </c>
      <c r="AD51" s="1">
        <f t="shared" si="0"/>
        <v>3.7</v>
      </c>
      <c r="AE51" s="1">
        <f t="shared" si="0"/>
        <v>1</v>
      </c>
      <c r="AF51" s="1">
        <f t="shared" si="0"/>
        <v>2</v>
      </c>
      <c r="AG51" s="1">
        <f t="shared" si="0"/>
        <v>3.1</v>
      </c>
      <c r="AH51" s="1">
        <f t="shared" si="0"/>
        <v>4.2</v>
      </c>
      <c r="AI51" s="1">
        <f t="shared" si="0"/>
        <v>2.4</v>
      </c>
      <c r="AJ51" s="1">
        <f t="shared" si="0"/>
        <v>3.5</v>
      </c>
      <c r="AK51" s="1">
        <f t="shared" si="0"/>
        <v>7.7</v>
      </c>
      <c r="AL51" s="1">
        <f t="shared" si="0"/>
        <v>1.1000000000000001</v>
      </c>
      <c r="AM51" s="1">
        <f t="shared" si="0"/>
        <v>4.8</v>
      </c>
    </row>
    <row r="52" spans="5:41" x14ac:dyDescent="0.15">
      <c r="E52" s="1">
        <v>16</v>
      </c>
      <c r="F52" s="1">
        <f t="shared" si="4"/>
        <v>72</v>
      </c>
      <c r="G52" s="1">
        <f t="shared" si="4"/>
        <v>70</v>
      </c>
      <c r="H52" s="1">
        <f t="shared" si="1"/>
        <v>70</v>
      </c>
      <c r="I52" s="1">
        <f t="shared" si="1"/>
        <v>72</v>
      </c>
      <c r="J52" s="1">
        <f t="shared" si="1"/>
        <v>71</v>
      </c>
      <c r="K52" s="1">
        <f t="shared" si="1"/>
        <v>80</v>
      </c>
      <c r="L52" s="1">
        <f t="shared" si="1"/>
        <v>72</v>
      </c>
      <c r="M52" s="1">
        <f t="shared" si="1"/>
        <v>73</v>
      </c>
      <c r="P52" s="1">
        <v>16</v>
      </c>
      <c r="Q52" s="1">
        <f t="shared" si="5"/>
        <v>70</v>
      </c>
      <c r="R52" s="1">
        <f t="shared" si="2"/>
        <v>71</v>
      </c>
      <c r="S52" s="1">
        <f t="shared" si="2"/>
        <v>71</v>
      </c>
      <c r="T52" s="1">
        <f t="shared" si="2"/>
        <v>74</v>
      </c>
      <c r="U52" s="1">
        <f t="shared" si="2"/>
        <v>71</v>
      </c>
      <c r="V52" s="1">
        <f t="shared" si="2"/>
        <v>71</v>
      </c>
      <c r="Z52" s="1">
        <v>2</v>
      </c>
      <c r="AA52" s="1">
        <f t="shared" si="3"/>
        <v>0.6</v>
      </c>
      <c r="AB52" s="1">
        <f t="shared" si="0"/>
        <v>0.7</v>
      </c>
      <c r="AC52" s="1">
        <f t="shared" si="0"/>
        <v>0.5</v>
      </c>
      <c r="AD52" s="1">
        <f t="shared" si="0"/>
        <v>0.5</v>
      </c>
      <c r="AE52" s="1">
        <f t="shared" si="0"/>
        <v>0.3</v>
      </c>
      <c r="AF52" s="1">
        <f t="shared" si="0"/>
        <v>0.4</v>
      </c>
      <c r="AG52" s="1">
        <f t="shared" si="0"/>
        <v>0.5</v>
      </c>
      <c r="AH52" s="1">
        <f t="shared" si="0"/>
        <v>1.7</v>
      </c>
      <c r="AI52" s="1">
        <f t="shared" si="0"/>
        <v>0.7</v>
      </c>
      <c r="AJ52" s="1">
        <f t="shared" si="0"/>
        <v>0</v>
      </c>
      <c r="AK52" s="1">
        <f t="shared" si="0"/>
        <v>0.8</v>
      </c>
      <c r="AL52" s="1">
        <f t="shared" si="0"/>
        <v>0.5</v>
      </c>
      <c r="AM52" s="1">
        <f t="shared" si="0"/>
        <v>1.7</v>
      </c>
    </row>
    <row r="53" spans="5:41" x14ac:dyDescent="0.15">
      <c r="E53" s="1">
        <v>11.2</v>
      </c>
      <c r="F53" s="1">
        <f t="shared" si="4"/>
        <v>46</v>
      </c>
      <c r="G53" s="1">
        <f t="shared" si="4"/>
        <v>49</v>
      </c>
      <c r="H53" s="1">
        <f t="shared" si="1"/>
        <v>46</v>
      </c>
      <c r="I53" s="1">
        <f t="shared" si="1"/>
        <v>49</v>
      </c>
      <c r="J53" s="1">
        <f t="shared" si="1"/>
        <v>46</v>
      </c>
      <c r="K53" s="1">
        <f t="shared" si="1"/>
        <v>52</v>
      </c>
      <c r="L53" s="1">
        <f t="shared" si="1"/>
        <v>45</v>
      </c>
      <c r="M53" s="1">
        <f t="shared" si="1"/>
        <v>46</v>
      </c>
      <c r="P53" s="1">
        <v>11.2</v>
      </c>
      <c r="Q53" s="1">
        <f t="shared" si="5"/>
        <v>41</v>
      </c>
      <c r="R53" s="1">
        <f t="shared" si="2"/>
        <v>48</v>
      </c>
      <c r="S53" s="1">
        <f t="shared" si="2"/>
        <v>45</v>
      </c>
      <c r="T53" s="1">
        <f t="shared" si="2"/>
        <v>49</v>
      </c>
      <c r="U53" s="1">
        <f t="shared" si="2"/>
        <v>52</v>
      </c>
      <c r="V53" s="1">
        <f t="shared" si="2"/>
        <v>47</v>
      </c>
      <c r="Z53" s="1">
        <v>1</v>
      </c>
      <c r="AA53" s="1">
        <f t="shared" si="3"/>
        <v>0</v>
      </c>
      <c r="AB53" s="1">
        <f t="shared" si="0"/>
        <v>0</v>
      </c>
      <c r="AC53" s="1">
        <f t="shared" si="0"/>
        <v>0</v>
      </c>
      <c r="AD53" s="1">
        <f t="shared" si="0"/>
        <v>0</v>
      </c>
      <c r="AE53" s="1">
        <f t="shared" si="0"/>
        <v>0</v>
      </c>
      <c r="AF53" s="1">
        <f t="shared" si="0"/>
        <v>0</v>
      </c>
      <c r="AG53" s="1">
        <f t="shared" si="0"/>
        <v>0</v>
      </c>
      <c r="AH53" s="1">
        <f t="shared" si="0"/>
        <v>0</v>
      </c>
      <c r="AI53" s="1">
        <f t="shared" si="0"/>
        <v>0</v>
      </c>
      <c r="AJ53" s="1">
        <f t="shared" si="0"/>
        <v>0</v>
      </c>
      <c r="AK53" s="1">
        <f t="shared" si="0"/>
        <v>0</v>
      </c>
      <c r="AL53" s="1">
        <f t="shared" si="0"/>
        <v>0</v>
      </c>
      <c r="AM53" s="1">
        <f t="shared" si="0"/>
        <v>0</v>
      </c>
    </row>
    <row r="54" spans="5:41" x14ac:dyDescent="0.15">
      <c r="E54" s="1">
        <v>8</v>
      </c>
      <c r="F54" s="1">
        <f t="shared" si="4"/>
        <v>35</v>
      </c>
      <c r="G54" s="1">
        <f t="shared" si="4"/>
        <v>36</v>
      </c>
      <c r="H54" s="1">
        <f t="shared" si="1"/>
        <v>32</v>
      </c>
      <c r="I54" s="1">
        <f t="shared" si="1"/>
        <v>30</v>
      </c>
      <c r="J54" s="1">
        <f t="shared" si="1"/>
        <v>30</v>
      </c>
      <c r="K54" s="1">
        <f t="shared" si="1"/>
        <v>35</v>
      </c>
      <c r="L54" s="1">
        <f t="shared" si="1"/>
        <v>31</v>
      </c>
      <c r="M54" s="1">
        <f t="shared" si="1"/>
        <v>30</v>
      </c>
      <c r="P54" s="1">
        <v>8</v>
      </c>
      <c r="Q54" s="1">
        <f t="shared" si="5"/>
        <v>30</v>
      </c>
      <c r="R54" s="1">
        <f t="shared" si="2"/>
        <v>31</v>
      </c>
      <c r="S54" s="1">
        <f t="shared" si="2"/>
        <v>31</v>
      </c>
      <c r="T54" s="1">
        <f t="shared" si="2"/>
        <v>32</v>
      </c>
      <c r="U54" s="1">
        <f t="shared" si="2"/>
        <v>31</v>
      </c>
      <c r="V54" s="1">
        <f t="shared" si="2"/>
        <v>31</v>
      </c>
      <c r="Z54" s="1">
        <v>0.5</v>
      </c>
      <c r="AA54" s="1">
        <f t="shared" si="3"/>
        <v>0</v>
      </c>
      <c r="AB54" s="1">
        <f t="shared" si="0"/>
        <v>0</v>
      </c>
      <c r="AC54" s="1">
        <f t="shared" si="0"/>
        <v>0</v>
      </c>
      <c r="AD54" s="1">
        <f t="shared" si="0"/>
        <v>0</v>
      </c>
      <c r="AE54" s="1">
        <f t="shared" si="0"/>
        <v>0</v>
      </c>
      <c r="AF54" s="1">
        <f t="shared" si="0"/>
        <v>0</v>
      </c>
      <c r="AG54" s="1">
        <f t="shared" si="0"/>
        <v>0</v>
      </c>
      <c r="AH54" s="1">
        <f t="shared" si="0"/>
        <v>0</v>
      </c>
      <c r="AI54" s="1">
        <f t="shared" si="0"/>
        <v>0</v>
      </c>
      <c r="AJ54" s="1">
        <f t="shared" si="0"/>
        <v>0</v>
      </c>
      <c r="AK54" s="1">
        <f t="shared" si="0"/>
        <v>0</v>
      </c>
      <c r="AL54" s="1">
        <f t="shared" si="0"/>
        <v>0</v>
      </c>
      <c r="AM54" s="1">
        <f t="shared" si="0"/>
        <v>0</v>
      </c>
    </row>
    <row r="55" spans="5:41" x14ac:dyDescent="0.15">
      <c r="E55" s="1">
        <v>5.6</v>
      </c>
      <c r="F55" s="1">
        <f t="shared" si="4"/>
        <v>15</v>
      </c>
      <c r="G55" s="1">
        <f t="shared" si="4"/>
        <v>21</v>
      </c>
      <c r="H55" s="1">
        <f t="shared" si="1"/>
        <v>20</v>
      </c>
      <c r="I55" s="1">
        <f t="shared" si="1"/>
        <v>16</v>
      </c>
      <c r="J55" s="1">
        <f t="shared" si="1"/>
        <v>15</v>
      </c>
      <c r="K55" s="1">
        <f t="shared" si="1"/>
        <v>17</v>
      </c>
      <c r="L55" s="1">
        <f t="shared" si="1"/>
        <v>15</v>
      </c>
      <c r="M55" s="1">
        <f t="shared" si="1"/>
        <v>15</v>
      </c>
      <c r="P55" s="1">
        <v>5.6</v>
      </c>
      <c r="Q55" s="1">
        <f t="shared" si="5"/>
        <v>14</v>
      </c>
      <c r="R55" s="1">
        <f t="shared" si="2"/>
        <v>14</v>
      </c>
      <c r="S55" s="1">
        <f t="shared" si="2"/>
        <v>15</v>
      </c>
      <c r="T55" s="1">
        <f t="shared" si="2"/>
        <v>16</v>
      </c>
      <c r="U55" s="1">
        <f t="shared" si="2"/>
        <v>14</v>
      </c>
      <c r="V55" s="1">
        <f t="shared" si="2"/>
        <v>16</v>
      </c>
      <c r="Z55" s="1">
        <v>0.25</v>
      </c>
      <c r="AA55" s="1">
        <f t="shared" si="3"/>
        <v>0</v>
      </c>
      <c r="AB55" s="1">
        <f t="shared" si="0"/>
        <v>0</v>
      </c>
      <c r="AC55" s="1">
        <f t="shared" si="0"/>
        <v>0</v>
      </c>
      <c r="AD55" s="1">
        <f t="shared" si="0"/>
        <v>0</v>
      </c>
      <c r="AE55" s="1">
        <f t="shared" si="0"/>
        <v>0</v>
      </c>
      <c r="AF55" s="1">
        <f t="shared" si="0"/>
        <v>0</v>
      </c>
      <c r="AG55" s="1">
        <f t="shared" si="0"/>
        <v>0</v>
      </c>
      <c r="AH55" s="1">
        <f t="shared" si="0"/>
        <v>0</v>
      </c>
      <c r="AI55" s="1">
        <f t="shared" si="0"/>
        <v>0</v>
      </c>
      <c r="AJ55" s="1">
        <f t="shared" si="0"/>
        <v>0</v>
      </c>
      <c r="AK55" s="1">
        <f t="shared" si="0"/>
        <v>0</v>
      </c>
      <c r="AL55" s="1">
        <f t="shared" si="0"/>
        <v>0</v>
      </c>
      <c r="AM55" s="1">
        <f t="shared" si="0"/>
        <v>0</v>
      </c>
    </row>
    <row r="56" spans="5:41" x14ac:dyDescent="0.15">
      <c r="E56" s="1">
        <v>4</v>
      </c>
      <c r="F56" s="1">
        <f t="shared" si="4"/>
        <v>8</v>
      </c>
      <c r="G56" s="1">
        <f t="shared" si="4"/>
        <v>12</v>
      </c>
      <c r="H56" s="1">
        <f t="shared" si="1"/>
        <v>13</v>
      </c>
      <c r="I56" s="1">
        <f t="shared" si="1"/>
        <v>10</v>
      </c>
      <c r="J56" s="1">
        <f t="shared" si="1"/>
        <v>6</v>
      </c>
      <c r="K56" s="1">
        <f t="shared" si="1"/>
        <v>9</v>
      </c>
      <c r="L56" s="1">
        <f t="shared" si="1"/>
        <v>8</v>
      </c>
      <c r="M56" s="1">
        <f t="shared" si="1"/>
        <v>8</v>
      </c>
      <c r="P56" s="1">
        <v>4</v>
      </c>
      <c r="Q56" s="1">
        <f t="shared" si="5"/>
        <v>3</v>
      </c>
      <c r="R56" s="1">
        <f t="shared" si="2"/>
        <v>3</v>
      </c>
      <c r="S56" s="1">
        <f t="shared" si="2"/>
        <v>7</v>
      </c>
      <c r="T56" s="1">
        <f t="shared" si="2"/>
        <v>8</v>
      </c>
      <c r="U56" s="1">
        <f t="shared" si="2"/>
        <v>5</v>
      </c>
      <c r="V56" s="1">
        <f t="shared" si="2"/>
        <v>6</v>
      </c>
      <c r="Z56" s="1">
        <v>0.125</v>
      </c>
      <c r="AA56" s="1">
        <f t="shared" si="3"/>
        <v>0</v>
      </c>
      <c r="AB56" s="1">
        <f t="shared" si="0"/>
        <v>0</v>
      </c>
      <c r="AC56" s="1">
        <f t="shared" si="0"/>
        <v>0</v>
      </c>
      <c r="AD56" s="1">
        <f t="shared" si="0"/>
        <v>0</v>
      </c>
      <c r="AE56" s="1">
        <f t="shared" si="0"/>
        <v>0</v>
      </c>
      <c r="AF56" s="1">
        <f t="shared" si="0"/>
        <v>0</v>
      </c>
      <c r="AG56" s="1">
        <f t="shared" si="0"/>
        <v>0</v>
      </c>
      <c r="AH56" s="1">
        <f t="shared" si="0"/>
        <v>0</v>
      </c>
      <c r="AI56" s="1">
        <f t="shared" si="0"/>
        <v>0</v>
      </c>
      <c r="AJ56" s="1">
        <f t="shared" si="0"/>
        <v>0</v>
      </c>
      <c r="AK56" s="1">
        <f t="shared" si="0"/>
        <v>0</v>
      </c>
      <c r="AL56" s="1">
        <f t="shared" si="0"/>
        <v>0</v>
      </c>
      <c r="AM56" s="1">
        <f t="shared" si="0"/>
        <v>0</v>
      </c>
    </row>
    <row r="57" spans="5:41" x14ac:dyDescent="0.15">
      <c r="E57" s="1">
        <v>2</v>
      </c>
      <c r="F57" s="1">
        <f t="shared" si="4"/>
        <v>2</v>
      </c>
      <c r="G57" s="1">
        <f t="shared" si="4"/>
        <v>4</v>
      </c>
      <c r="H57" s="1">
        <f t="shared" si="1"/>
        <v>6</v>
      </c>
      <c r="I57" s="1">
        <f t="shared" si="1"/>
        <v>5</v>
      </c>
      <c r="J57" s="1">
        <f t="shared" si="1"/>
        <v>2</v>
      </c>
      <c r="K57" s="1">
        <f t="shared" si="1"/>
        <v>2</v>
      </c>
      <c r="L57" s="1">
        <f t="shared" si="1"/>
        <v>2</v>
      </c>
      <c r="M57" s="1">
        <f t="shared" si="1"/>
        <v>2</v>
      </c>
      <c r="P57" s="1">
        <v>2</v>
      </c>
      <c r="Q57" s="1">
        <f t="shared" si="5"/>
        <v>1</v>
      </c>
      <c r="R57" s="1">
        <f t="shared" si="2"/>
        <v>1</v>
      </c>
      <c r="S57" s="1">
        <f t="shared" si="2"/>
        <v>2</v>
      </c>
      <c r="T57" s="1">
        <f t="shared" si="2"/>
        <v>2</v>
      </c>
      <c r="U57" s="1">
        <f t="shared" si="2"/>
        <v>1</v>
      </c>
      <c r="V57" s="1">
        <f t="shared" si="2"/>
        <v>1</v>
      </c>
      <c r="Z57" s="1">
        <v>6.3E-2</v>
      </c>
      <c r="AA57" s="1">
        <f t="shared" si="3"/>
        <v>0</v>
      </c>
      <c r="AB57" s="1">
        <f t="shared" si="0"/>
        <v>0</v>
      </c>
      <c r="AC57" s="1">
        <f t="shared" si="0"/>
        <v>0</v>
      </c>
      <c r="AD57" s="1">
        <f t="shared" si="0"/>
        <v>0</v>
      </c>
      <c r="AE57" s="1">
        <f t="shared" si="0"/>
        <v>0</v>
      </c>
      <c r="AF57" s="1">
        <f t="shared" si="0"/>
        <v>0</v>
      </c>
      <c r="AG57" s="1">
        <f t="shared" si="0"/>
        <v>0</v>
      </c>
      <c r="AH57" s="1">
        <f t="shared" si="0"/>
        <v>0</v>
      </c>
      <c r="AI57" s="1">
        <f t="shared" si="0"/>
        <v>0</v>
      </c>
      <c r="AJ57" s="1">
        <f t="shared" si="0"/>
        <v>0</v>
      </c>
      <c r="AK57" s="1">
        <f t="shared" si="0"/>
        <v>0</v>
      </c>
      <c r="AL57" s="1">
        <f t="shared" si="0"/>
        <v>0</v>
      </c>
      <c r="AM57" s="1">
        <f t="shared" si="0"/>
        <v>0</v>
      </c>
    </row>
    <row r="58" spans="5:41" x14ac:dyDescent="0.15">
      <c r="E58" s="1">
        <v>1</v>
      </c>
      <c r="F58" s="1">
        <f t="shared" si="4"/>
        <v>1</v>
      </c>
      <c r="G58" s="1">
        <f t="shared" si="4"/>
        <v>3</v>
      </c>
      <c r="H58" s="1">
        <f t="shared" si="1"/>
        <v>4</v>
      </c>
      <c r="I58" s="1">
        <f t="shared" si="1"/>
        <v>3</v>
      </c>
      <c r="J58" s="1">
        <f t="shared" si="1"/>
        <v>1</v>
      </c>
      <c r="K58" s="1">
        <f t="shared" si="1"/>
        <v>2</v>
      </c>
      <c r="L58" s="1">
        <f t="shared" si="1"/>
        <v>2</v>
      </c>
      <c r="M58" s="1">
        <f t="shared" si="1"/>
        <v>2</v>
      </c>
      <c r="P58" s="1">
        <v>1</v>
      </c>
      <c r="Q58" s="1">
        <f t="shared" si="5"/>
        <v>1</v>
      </c>
      <c r="R58" s="1">
        <f t="shared" si="2"/>
        <v>1</v>
      </c>
      <c r="S58" s="1">
        <f t="shared" si="2"/>
        <v>1</v>
      </c>
      <c r="T58" s="1">
        <f t="shared" si="2"/>
        <v>2</v>
      </c>
      <c r="U58" s="1">
        <f t="shared" si="2"/>
        <v>1</v>
      </c>
      <c r="V58" s="1">
        <f t="shared" si="2"/>
        <v>1</v>
      </c>
      <c r="Z58" s="1">
        <v>0.01</v>
      </c>
      <c r="AA58" s="1">
        <f>+AA39</f>
        <v>0</v>
      </c>
      <c r="AB58" s="1">
        <f t="shared" ref="AB58:AM58" si="6">+AB39</f>
        <v>0</v>
      </c>
      <c r="AC58" s="1">
        <f t="shared" si="6"/>
        <v>0</v>
      </c>
      <c r="AD58" s="1">
        <f t="shared" si="6"/>
        <v>0</v>
      </c>
      <c r="AE58" s="1">
        <f t="shared" si="6"/>
        <v>0</v>
      </c>
      <c r="AF58" s="1">
        <f t="shared" si="6"/>
        <v>0</v>
      </c>
      <c r="AG58" s="1">
        <f t="shared" si="6"/>
        <v>0</v>
      </c>
      <c r="AH58" s="1">
        <f t="shared" si="6"/>
        <v>0</v>
      </c>
      <c r="AI58" s="1">
        <f t="shared" si="6"/>
        <v>0</v>
      </c>
      <c r="AJ58" s="1">
        <f t="shared" si="6"/>
        <v>0</v>
      </c>
      <c r="AK58" s="1">
        <f t="shared" si="6"/>
        <v>0</v>
      </c>
      <c r="AL58" s="1">
        <f t="shared" si="6"/>
        <v>0</v>
      </c>
      <c r="AM58" s="1">
        <f t="shared" si="6"/>
        <v>0</v>
      </c>
    </row>
    <row r="59" spans="5:41" x14ac:dyDescent="0.15">
      <c r="E59" s="1">
        <v>0.5</v>
      </c>
      <c r="F59" s="1">
        <f t="shared" si="4"/>
        <v>1</v>
      </c>
      <c r="G59" s="1">
        <f t="shared" si="4"/>
        <v>2</v>
      </c>
      <c r="H59" s="1">
        <f t="shared" si="1"/>
        <v>3</v>
      </c>
      <c r="I59" s="1">
        <f t="shared" si="1"/>
        <v>3</v>
      </c>
      <c r="J59" s="1">
        <f t="shared" si="1"/>
        <v>1</v>
      </c>
      <c r="K59" s="1">
        <f t="shared" si="1"/>
        <v>1</v>
      </c>
      <c r="L59" s="1">
        <f t="shared" si="1"/>
        <v>1</v>
      </c>
      <c r="M59" s="1">
        <f t="shared" si="1"/>
        <v>1</v>
      </c>
      <c r="P59" s="1">
        <v>0.5</v>
      </c>
      <c r="Q59" s="1">
        <f t="shared" si="5"/>
        <v>1</v>
      </c>
      <c r="R59" s="1">
        <f t="shared" si="2"/>
        <v>1</v>
      </c>
      <c r="S59" s="1">
        <f t="shared" si="2"/>
        <v>1</v>
      </c>
      <c r="T59" s="1">
        <f t="shared" si="2"/>
        <v>1</v>
      </c>
      <c r="U59" s="1">
        <f t="shared" si="2"/>
        <v>1</v>
      </c>
      <c r="V59" s="1">
        <f t="shared" si="2"/>
        <v>1</v>
      </c>
      <c r="Z59" s="1">
        <v>0.01</v>
      </c>
      <c r="AN59" s="1">
        <v>0</v>
      </c>
      <c r="AO59" s="1">
        <v>0</v>
      </c>
    </row>
    <row r="60" spans="5:41" x14ac:dyDescent="0.15">
      <c r="E60" s="1">
        <v>0.25</v>
      </c>
      <c r="F60" s="1">
        <f t="shared" si="4"/>
        <v>1</v>
      </c>
      <c r="G60" s="1">
        <f t="shared" si="4"/>
        <v>2</v>
      </c>
      <c r="H60" s="1">
        <f t="shared" si="1"/>
        <v>2</v>
      </c>
      <c r="I60" s="1">
        <f t="shared" si="1"/>
        <v>2</v>
      </c>
      <c r="J60" s="1">
        <f t="shared" si="1"/>
        <v>1</v>
      </c>
      <c r="K60" s="1">
        <f t="shared" si="1"/>
        <v>1</v>
      </c>
      <c r="L60" s="1">
        <f t="shared" si="1"/>
        <v>1</v>
      </c>
      <c r="M60" s="1">
        <f t="shared" si="1"/>
        <v>1</v>
      </c>
      <c r="P60" s="1">
        <v>0.25</v>
      </c>
      <c r="Q60" s="1">
        <f t="shared" si="5"/>
        <v>1</v>
      </c>
      <c r="R60" s="1">
        <f t="shared" si="2"/>
        <v>1</v>
      </c>
      <c r="S60" s="1">
        <f t="shared" si="2"/>
        <v>1</v>
      </c>
      <c r="T60" s="1">
        <f t="shared" si="2"/>
        <v>1</v>
      </c>
      <c r="U60" s="1">
        <f t="shared" si="2"/>
        <v>1</v>
      </c>
      <c r="V60" s="1">
        <f t="shared" si="2"/>
        <v>1</v>
      </c>
      <c r="Z60" s="1">
        <v>6.3E-2</v>
      </c>
      <c r="AN60" s="1">
        <v>0</v>
      </c>
      <c r="AO60" s="1">
        <v>0</v>
      </c>
    </row>
    <row r="61" spans="5:41" x14ac:dyDescent="0.15">
      <c r="E61" s="1">
        <v>0.125</v>
      </c>
      <c r="F61" s="1">
        <f t="shared" si="4"/>
        <v>1</v>
      </c>
      <c r="G61" s="1">
        <f t="shared" si="4"/>
        <v>2</v>
      </c>
      <c r="H61" s="1">
        <f t="shared" si="1"/>
        <v>2</v>
      </c>
      <c r="I61" s="1">
        <f t="shared" si="1"/>
        <v>2</v>
      </c>
      <c r="J61" s="1">
        <f t="shared" si="1"/>
        <v>1</v>
      </c>
      <c r="K61" s="1">
        <f t="shared" si="1"/>
        <v>1</v>
      </c>
      <c r="L61" s="1">
        <f t="shared" si="1"/>
        <v>1</v>
      </c>
      <c r="M61" s="1">
        <f t="shared" si="1"/>
        <v>1</v>
      </c>
      <c r="P61" s="1">
        <v>0.125</v>
      </c>
      <c r="Q61" s="1">
        <f t="shared" si="5"/>
        <v>1</v>
      </c>
      <c r="R61" s="1">
        <f t="shared" si="2"/>
        <v>1</v>
      </c>
      <c r="S61" s="1">
        <f t="shared" si="2"/>
        <v>1</v>
      </c>
      <c r="T61" s="1">
        <f t="shared" si="2"/>
        <v>1</v>
      </c>
      <c r="U61" s="1">
        <f t="shared" si="2"/>
        <v>1</v>
      </c>
      <c r="V61" s="1">
        <f t="shared" si="2"/>
        <v>1</v>
      </c>
      <c r="Z61" s="1">
        <v>6.4000000000000001E-2</v>
      </c>
      <c r="AN61" s="1">
        <v>5</v>
      </c>
      <c r="AO61" s="1">
        <v>0</v>
      </c>
    </row>
    <row r="62" spans="5:41" x14ac:dyDescent="0.15">
      <c r="E62" s="1">
        <v>6.3E-2</v>
      </c>
      <c r="F62" s="1">
        <f t="shared" si="4"/>
        <v>0.7</v>
      </c>
      <c r="G62" s="1">
        <f t="shared" si="4"/>
        <v>0.7</v>
      </c>
      <c r="H62" s="1">
        <f t="shared" si="1"/>
        <v>1</v>
      </c>
      <c r="I62" s="1">
        <f t="shared" si="1"/>
        <v>0.9</v>
      </c>
      <c r="J62" s="1">
        <f t="shared" si="1"/>
        <v>0.5</v>
      </c>
      <c r="K62" s="1">
        <f t="shared" si="1"/>
        <v>0.6</v>
      </c>
      <c r="L62" s="1">
        <f t="shared" si="1"/>
        <v>0.7</v>
      </c>
      <c r="M62" s="1">
        <f t="shared" si="1"/>
        <v>0.6</v>
      </c>
      <c r="P62" s="1">
        <v>6.3E-2</v>
      </c>
      <c r="Q62" s="1">
        <f t="shared" si="5"/>
        <v>0.4</v>
      </c>
      <c r="R62" s="1">
        <f t="shared" si="2"/>
        <v>0.5</v>
      </c>
      <c r="S62" s="1">
        <f t="shared" si="2"/>
        <v>0.5</v>
      </c>
      <c r="T62" s="1">
        <f t="shared" si="2"/>
        <v>0.6</v>
      </c>
      <c r="U62" s="1">
        <f t="shared" si="2"/>
        <v>0.5</v>
      </c>
      <c r="V62" s="1">
        <f t="shared" si="2"/>
        <v>0.5</v>
      </c>
      <c r="Z62" s="1">
        <v>0.125</v>
      </c>
      <c r="AN62" s="1">
        <v>5</v>
      </c>
      <c r="AO62" s="1">
        <v>0</v>
      </c>
    </row>
    <row r="63" spans="5:41" x14ac:dyDescent="0.15">
      <c r="E63" s="1">
        <v>0.01</v>
      </c>
      <c r="F63" s="1">
        <f t="shared" si="4"/>
        <v>0</v>
      </c>
      <c r="G63" s="1">
        <f t="shared" si="4"/>
        <v>0</v>
      </c>
      <c r="H63" s="1">
        <f t="shared" si="1"/>
        <v>0</v>
      </c>
      <c r="I63" s="1">
        <f t="shared" si="1"/>
        <v>0</v>
      </c>
      <c r="J63" s="1">
        <f t="shared" si="1"/>
        <v>0</v>
      </c>
      <c r="K63" s="1">
        <f t="shared" si="1"/>
        <v>0</v>
      </c>
      <c r="L63" s="1">
        <f t="shared" si="1"/>
        <v>0</v>
      </c>
      <c r="M63" s="1">
        <f t="shared" si="1"/>
        <v>0</v>
      </c>
      <c r="P63" s="1">
        <v>0.01</v>
      </c>
      <c r="Q63" s="1">
        <f t="shared" si="5"/>
        <v>0</v>
      </c>
      <c r="R63" s="1">
        <f t="shared" si="2"/>
        <v>0</v>
      </c>
      <c r="S63" s="1">
        <f t="shared" si="2"/>
        <v>0</v>
      </c>
      <c r="T63" s="1">
        <f t="shared" si="2"/>
        <v>0</v>
      </c>
      <c r="U63" s="1">
        <f t="shared" si="2"/>
        <v>0</v>
      </c>
      <c r="V63" s="1">
        <f t="shared" si="2"/>
        <v>0</v>
      </c>
      <c r="Z63" s="1">
        <v>0.25</v>
      </c>
      <c r="AN63" s="1">
        <v>5</v>
      </c>
      <c r="AO63" s="1">
        <v>0</v>
      </c>
    </row>
    <row r="64" spans="5:41" x14ac:dyDescent="0.15">
      <c r="E64" s="1">
        <v>0.01</v>
      </c>
      <c r="N64" s="1">
        <v>0</v>
      </c>
      <c r="O64" s="1">
        <v>0</v>
      </c>
      <c r="P64" s="1">
        <v>0.01</v>
      </c>
      <c r="W64" s="1">
        <v>0</v>
      </c>
      <c r="X64" s="1">
        <v>0</v>
      </c>
      <c r="Z64" s="1">
        <v>0.5</v>
      </c>
      <c r="AN64" s="1">
        <v>5</v>
      </c>
      <c r="AO64" s="1">
        <v>0</v>
      </c>
    </row>
    <row r="65" spans="5:41" x14ac:dyDescent="0.15">
      <c r="E65" s="1">
        <v>6.3E-2</v>
      </c>
      <c r="N65" s="1">
        <v>0</v>
      </c>
      <c r="O65" s="1">
        <v>0</v>
      </c>
      <c r="P65" s="1">
        <v>6.3E-2</v>
      </c>
      <c r="W65" s="1">
        <v>0</v>
      </c>
      <c r="X65" s="1">
        <v>0</v>
      </c>
      <c r="Z65" s="1">
        <v>1</v>
      </c>
      <c r="AN65" s="1">
        <v>5</v>
      </c>
      <c r="AO65" s="1">
        <v>0</v>
      </c>
    </row>
    <row r="66" spans="5:41" x14ac:dyDescent="0.15">
      <c r="E66" s="1">
        <v>6.4000000000000001E-2</v>
      </c>
      <c r="N66" s="1">
        <v>5</v>
      </c>
      <c r="O66" s="1">
        <v>0</v>
      </c>
      <c r="P66" s="1">
        <v>6.4000000000000001E-2</v>
      </c>
      <c r="W66" s="1">
        <v>5</v>
      </c>
      <c r="X66" s="1">
        <v>0</v>
      </c>
      <c r="Z66" s="1">
        <v>2</v>
      </c>
      <c r="AN66" s="1">
        <v>35</v>
      </c>
      <c r="AO66" s="1">
        <v>0</v>
      </c>
    </row>
    <row r="67" spans="5:41" x14ac:dyDescent="0.15">
      <c r="E67" s="1">
        <v>0.125</v>
      </c>
      <c r="N67" s="1">
        <v>5</v>
      </c>
      <c r="O67" s="1">
        <v>0</v>
      </c>
      <c r="P67" s="1">
        <v>0.125</v>
      </c>
      <c r="W67" s="1">
        <v>5</v>
      </c>
      <c r="X67" s="1">
        <v>0</v>
      </c>
      <c r="Z67" s="1">
        <v>4</v>
      </c>
      <c r="AN67" s="1">
        <v>35</v>
      </c>
      <c r="AO67" s="1">
        <v>0</v>
      </c>
    </row>
    <row r="68" spans="5:41" x14ac:dyDescent="0.15">
      <c r="E68" s="1">
        <v>0.25</v>
      </c>
      <c r="N68" s="1">
        <v>5</v>
      </c>
      <c r="O68" s="1">
        <v>0</v>
      </c>
      <c r="P68" s="1">
        <v>0.25</v>
      </c>
      <c r="W68" s="1">
        <v>5</v>
      </c>
      <c r="X68" s="1">
        <v>0</v>
      </c>
      <c r="Z68" s="1">
        <v>8</v>
      </c>
      <c r="AN68" s="1">
        <v>65</v>
      </c>
      <c r="AO68" s="1">
        <v>30</v>
      </c>
    </row>
    <row r="69" spans="5:41" x14ac:dyDescent="0.15">
      <c r="E69" s="1">
        <v>0.5</v>
      </c>
      <c r="N69" s="1">
        <v>5</v>
      </c>
      <c r="O69" s="1">
        <v>0</v>
      </c>
      <c r="P69" s="1">
        <v>0.5</v>
      </c>
      <c r="W69" s="1">
        <v>5</v>
      </c>
      <c r="X69" s="1">
        <v>0</v>
      </c>
      <c r="Z69" s="1">
        <v>16</v>
      </c>
      <c r="AN69" s="1">
        <v>100</v>
      </c>
      <c r="AO69" s="1">
        <v>70</v>
      </c>
    </row>
    <row r="70" spans="5:41" x14ac:dyDescent="0.15">
      <c r="E70" s="1">
        <v>1</v>
      </c>
      <c r="N70" s="1">
        <v>5</v>
      </c>
      <c r="O70" s="1">
        <v>0</v>
      </c>
      <c r="P70" s="1">
        <v>1</v>
      </c>
      <c r="W70" s="1">
        <v>5</v>
      </c>
      <c r="X70" s="1">
        <v>0</v>
      </c>
      <c r="Z70" s="1">
        <v>32</v>
      </c>
      <c r="AN70" s="1">
        <v>100</v>
      </c>
      <c r="AO70" s="1">
        <v>100</v>
      </c>
    </row>
    <row r="71" spans="5:41" x14ac:dyDescent="0.15">
      <c r="E71" s="1">
        <v>2</v>
      </c>
      <c r="N71" s="1">
        <v>35</v>
      </c>
      <c r="O71" s="1">
        <v>0</v>
      </c>
      <c r="P71" s="1">
        <v>2</v>
      </c>
      <c r="W71" s="1">
        <v>35</v>
      </c>
      <c r="X71" s="1">
        <v>0</v>
      </c>
    </row>
    <row r="72" spans="5:41" x14ac:dyDescent="0.15">
      <c r="E72" s="1">
        <v>4</v>
      </c>
      <c r="N72" s="1">
        <v>35</v>
      </c>
      <c r="O72" s="1">
        <v>0</v>
      </c>
      <c r="P72" s="1">
        <v>4</v>
      </c>
      <c r="W72" s="1">
        <v>35</v>
      </c>
      <c r="X72" s="1">
        <v>0</v>
      </c>
    </row>
    <row r="73" spans="5:41" x14ac:dyDescent="0.15">
      <c r="E73" s="1">
        <v>8</v>
      </c>
      <c r="N73" s="1">
        <v>65</v>
      </c>
      <c r="O73" s="1">
        <v>30</v>
      </c>
      <c r="P73" s="1">
        <v>8</v>
      </c>
      <c r="W73" s="1">
        <v>65</v>
      </c>
      <c r="X73" s="1">
        <v>30</v>
      </c>
    </row>
    <row r="74" spans="5:41" x14ac:dyDescent="0.15">
      <c r="E74" s="1">
        <v>16</v>
      </c>
      <c r="N74" s="1">
        <v>100</v>
      </c>
      <c r="O74" s="1">
        <v>70</v>
      </c>
      <c r="P74" s="1">
        <v>16</v>
      </c>
      <c r="W74" s="1">
        <v>100</v>
      </c>
      <c r="X74" s="1">
        <v>70</v>
      </c>
    </row>
    <row r="75" spans="5:41" x14ac:dyDescent="0.15">
      <c r="E75" s="1">
        <v>32</v>
      </c>
      <c r="N75" s="1">
        <v>100</v>
      </c>
      <c r="O75" s="1">
        <v>100</v>
      </c>
      <c r="P75" s="1">
        <v>32</v>
      </c>
      <c r="W75" s="1">
        <v>100</v>
      </c>
      <c r="X75" s="1">
        <v>100</v>
      </c>
    </row>
    <row r="85" spans="2:33" x14ac:dyDescent="0.15">
      <c r="B85" s="1">
        <v>75</v>
      </c>
      <c r="E85" s="1">
        <v>95</v>
      </c>
      <c r="F85" s="1">
        <f>+MAX(F87:F101)</f>
        <v>22.133333333333333</v>
      </c>
      <c r="G85" s="1">
        <f t="shared" ref="G85:AG85" si="7">+MAX(G87:G101)</f>
        <v>27.6</v>
      </c>
      <c r="H85" s="1">
        <f t="shared" si="7"/>
        <v>27.86</v>
      </c>
      <c r="I85" s="1">
        <f t="shared" si="7"/>
        <v>26.3</v>
      </c>
      <c r="J85" s="1">
        <f t="shared" si="7"/>
        <v>28.190909090909091</v>
      </c>
      <c r="K85" s="1">
        <f t="shared" si="7"/>
        <v>22.4</v>
      </c>
      <c r="L85" s="1">
        <f t="shared" si="7"/>
        <v>26.95</v>
      </c>
      <c r="M85" s="1">
        <f t="shared" si="7"/>
        <v>26.04</v>
      </c>
      <c r="N85" s="1">
        <f t="shared" si="7"/>
        <v>29.224999999999998</v>
      </c>
      <c r="O85" s="1">
        <f t="shared" si="7"/>
        <v>28.77</v>
      </c>
      <c r="P85" s="1">
        <f t="shared" si="7"/>
        <v>28.77</v>
      </c>
      <c r="Q85" s="1">
        <f t="shared" si="7"/>
        <v>28.77</v>
      </c>
      <c r="R85" s="1">
        <f t="shared" si="7"/>
        <v>29.018181818181816</v>
      </c>
      <c r="S85" s="1">
        <f t="shared" si="7"/>
        <v>28.466666666666665</v>
      </c>
      <c r="T85" s="1">
        <f t="shared" si="7"/>
        <v>0</v>
      </c>
      <c r="U85" s="1">
        <f t="shared" si="7"/>
        <v>27.625</v>
      </c>
      <c r="V85" s="1">
        <f t="shared" si="7"/>
        <v>26.080419580419594</v>
      </c>
      <c r="W85" s="1">
        <f t="shared" si="7"/>
        <v>24.932203389830526</v>
      </c>
      <c r="X85" s="1">
        <f t="shared" si="7"/>
        <v>26.367549668874169</v>
      </c>
      <c r="Y85" s="1">
        <f t="shared" si="7"/>
        <v>28.732142857142858</v>
      </c>
      <c r="Z85" s="1">
        <f t="shared" si="7"/>
        <v>27.121468926553675</v>
      </c>
      <c r="AA85" s="1">
        <f t="shared" si="7"/>
        <v>27.265027322404372</v>
      </c>
      <c r="AB85" s="1">
        <f t="shared" si="7"/>
        <v>26.994186046511615</v>
      </c>
      <c r="AC85" s="1">
        <f t="shared" si="7"/>
        <v>28.586466165413533</v>
      </c>
      <c r="AD85" s="1">
        <f t="shared" si="7"/>
        <v>28.130434782608695</v>
      </c>
      <c r="AE85" s="1">
        <f t="shared" si="7"/>
        <v>27.756038647342983</v>
      </c>
      <c r="AF85" s="1">
        <f t="shared" si="7"/>
        <v>27.791866028708135</v>
      </c>
      <c r="AG85" s="1">
        <f t="shared" si="7"/>
        <v>25.4453125</v>
      </c>
    </row>
    <row r="87" spans="2:33" x14ac:dyDescent="0.15">
      <c r="F87" s="1">
        <f t="shared" ref="F87:M87" si="8">+IF(F48&gt;=$E$85,IF(F49&lt;$E$85,$E49+($E48-$E49)*($E$85-F49)/(F48-F49),0),0)</f>
        <v>0</v>
      </c>
      <c r="G87" s="1">
        <f t="shared" si="8"/>
        <v>0</v>
      </c>
      <c r="H87" s="1">
        <f t="shared" si="8"/>
        <v>0</v>
      </c>
      <c r="I87" s="1">
        <f t="shared" si="8"/>
        <v>0</v>
      </c>
      <c r="J87" s="1">
        <f t="shared" si="8"/>
        <v>0</v>
      </c>
      <c r="K87" s="1">
        <f t="shared" si="8"/>
        <v>0</v>
      </c>
      <c r="L87" s="1">
        <f t="shared" si="8"/>
        <v>0</v>
      </c>
      <c r="M87" s="1">
        <f t="shared" si="8"/>
        <v>0</v>
      </c>
      <c r="N87" s="1">
        <f t="shared" ref="N87:N101" si="9">+IF(Q48&gt;=$E$85,IF(Q49&lt;$E$85,$E49+($E48-$E49)*($E$85-Q49)/(Q48-Q49),0),0)</f>
        <v>0</v>
      </c>
      <c r="O87" s="1">
        <f t="shared" ref="O87:O101" si="10">+IF(R48&gt;=$E$85,IF(R49&lt;$E$85,$E49+($E48-$E49)*($E$85-R49)/(R48-R49),0),0)</f>
        <v>0</v>
      </c>
      <c r="P87" s="1">
        <f t="shared" ref="P87:P101" si="11">+IF(S48&gt;=$E$85,IF(S49&lt;$E$85,$E49+($E48-$E49)*($E$85-S49)/(S48-S49),0),0)</f>
        <v>0</v>
      </c>
      <c r="Q87" s="1">
        <f t="shared" ref="Q87:Q101" si="12">+IF(T48&gt;=$E$85,IF(T49&lt;$E$85,$E49+($E48-$E49)*($E$85-T49)/(T48-T49),0),0)</f>
        <v>0</v>
      </c>
      <c r="R87" s="1">
        <f t="shared" ref="R87:R101" si="13">+IF(U48&gt;=$E$85,IF(U49&lt;$E$85,$E49+($E48-$E49)*($E$85-U49)/(U48-U49),0),0)</f>
        <v>0</v>
      </c>
      <c r="S87" s="1">
        <f t="shared" ref="S87:S101" si="14">+IF(V48&gt;=$E$85,IF(V49&lt;$E$85,$E49+($E48-$E49)*($E$85-V49)/(V48-V49),0),0)</f>
        <v>0</v>
      </c>
      <c r="U87" s="1">
        <f t="shared" ref="U87:U96" si="15">+IF(AA48&gt;=$E$85,IF(AA49&lt;$E$85,$Z49+($Z48-$Z49)*($E$85-AA49)/(AA48-AA49),0),0)</f>
        <v>27.625</v>
      </c>
      <c r="V87" s="1">
        <f t="shared" ref="V87:V96" si="16">+IF(AB48&gt;=$E$85,IF(AB49&lt;$E$85,$Z49+($Z48-$Z49)*($E$85-AB49)/(AB48-AB49),0),0)</f>
        <v>26.080419580419594</v>
      </c>
      <c r="W87" s="1">
        <f t="shared" ref="W87:W96" si="17">+IF(AC48&gt;=$E$85,IF(AC49&lt;$E$85,$Z49+($Z48-$Z49)*($E$85-AC49)/(AC48-AC49),0),0)</f>
        <v>24.932203389830526</v>
      </c>
      <c r="X87" s="1">
        <f t="shared" ref="X87:X96" si="18">+IF(AD48&gt;=$E$85,IF(AD49&lt;$E$85,$Z49+($Z48-$Z49)*($E$85-AD49)/(AD48-AD49),0),0)</f>
        <v>26.367549668874169</v>
      </c>
      <c r="Y87" s="1">
        <f t="shared" ref="Y87:Y96" si="19">+IF(AE48&gt;=$E$85,IF(AE49&lt;$E$85,$Z49+($Z48-$Z49)*($E$85-AE49)/(AE48-AE49),0),0)</f>
        <v>28.732142857142858</v>
      </c>
      <c r="Z87" s="1">
        <f t="shared" ref="Z87:Z96" si="20">+IF(AF48&gt;=$E$85,IF(AF49&lt;$E$85,$Z49+($Z48-$Z49)*($E$85-AF49)/(AF48-AF49),0),0)</f>
        <v>27.121468926553675</v>
      </c>
      <c r="AA87" s="1">
        <f t="shared" ref="AA87:AA96" si="21">+IF(AG48&gt;=$E$85,IF(AG49&lt;$E$85,$Z49+($Z48-$Z49)*($E$85-AG49)/(AG48-AG49),0),0)</f>
        <v>27.265027322404372</v>
      </c>
      <c r="AB87" s="1">
        <f t="shared" ref="AB87:AB96" si="22">+IF(AH48&gt;=$E$85,IF(AH49&lt;$E$85,$Z49+($Z48-$Z49)*($E$85-AH49)/(AH48-AH49),0),0)</f>
        <v>26.994186046511615</v>
      </c>
      <c r="AC87" s="1">
        <f t="shared" ref="AC87:AC96" si="23">+IF(AI48&gt;=$E$85,IF(AI49&lt;$E$85,$Z49+($Z48-$Z49)*($E$85-AI49)/(AI48-AI49),0),0)</f>
        <v>28.586466165413533</v>
      </c>
      <c r="AD87" s="1">
        <f t="shared" ref="AD87:AD96" si="24">+IF(AJ48&gt;=$E$85,IF(AJ49&lt;$E$85,$Z49+($Z48-$Z49)*($E$85-AJ49)/(AJ48-AJ49),0),0)</f>
        <v>28.130434782608695</v>
      </c>
      <c r="AE87" s="1">
        <f t="shared" ref="AE87:AE96" si="25">+IF(AK48&gt;=$E$85,IF(AK49&lt;$E$85,$Z49+($Z48-$Z49)*($E$85-AK49)/(AK48-AK49),0),0)</f>
        <v>27.756038647342983</v>
      </c>
      <c r="AF87" s="1">
        <f t="shared" ref="AF87:AF96" si="26">+IF(AL48&gt;=$E$85,IF(AL49&lt;$E$85,$Z49+($Z48-$Z49)*($E$85-AL49)/(AL48-AL49),0),0)</f>
        <v>27.791866028708135</v>
      </c>
      <c r="AG87" s="1">
        <f t="shared" ref="AG87:AG96" si="27">+IF(AM48&gt;=$E$85,IF(AM49&lt;$E$85,$Z49+($Z48-$Z49)*($E$85-AM49)/(AM48-AM49),0),0)</f>
        <v>25.4453125</v>
      </c>
    </row>
    <row r="88" spans="2:33" x14ac:dyDescent="0.15">
      <c r="F88" s="1">
        <f t="shared" ref="F88:M88" si="28">+IF(F49&gt;=$E$85,IF(F50&lt;$E$85,$E50+($E49-$E50)*($E$85-F50)/(F49-F50),0),0)</f>
        <v>0</v>
      </c>
      <c r="G88" s="1">
        <f t="shared" si="28"/>
        <v>0</v>
      </c>
      <c r="H88" s="1">
        <f t="shared" si="28"/>
        <v>0</v>
      </c>
      <c r="I88" s="1">
        <f t="shared" si="28"/>
        <v>0</v>
      </c>
      <c r="J88" s="1">
        <f t="shared" si="28"/>
        <v>0</v>
      </c>
      <c r="K88" s="1">
        <f t="shared" si="28"/>
        <v>0</v>
      </c>
      <c r="L88" s="1">
        <f t="shared" si="28"/>
        <v>0</v>
      </c>
      <c r="M88" s="1">
        <f t="shared" si="28"/>
        <v>0</v>
      </c>
      <c r="N88" s="1">
        <f t="shared" si="9"/>
        <v>0</v>
      </c>
      <c r="O88" s="1">
        <f t="shared" si="10"/>
        <v>0</v>
      </c>
      <c r="P88" s="1">
        <f t="shared" si="11"/>
        <v>0</v>
      </c>
      <c r="Q88" s="1">
        <f t="shared" si="12"/>
        <v>0</v>
      </c>
      <c r="R88" s="1">
        <f t="shared" si="13"/>
        <v>0</v>
      </c>
      <c r="S88" s="1">
        <f t="shared" si="14"/>
        <v>0</v>
      </c>
      <c r="U88" s="1">
        <f t="shared" si="15"/>
        <v>0</v>
      </c>
      <c r="V88" s="1">
        <f t="shared" si="16"/>
        <v>0</v>
      </c>
      <c r="W88" s="1">
        <f t="shared" si="17"/>
        <v>0</v>
      </c>
      <c r="X88" s="1">
        <f t="shared" si="18"/>
        <v>0</v>
      </c>
      <c r="Y88" s="1">
        <f t="shared" si="19"/>
        <v>0</v>
      </c>
      <c r="Z88" s="1">
        <f t="shared" si="20"/>
        <v>0</v>
      </c>
      <c r="AA88" s="1">
        <f t="shared" si="21"/>
        <v>0</v>
      </c>
      <c r="AB88" s="1">
        <f t="shared" si="22"/>
        <v>0</v>
      </c>
      <c r="AC88" s="1">
        <f t="shared" si="23"/>
        <v>0</v>
      </c>
      <c r="AD88" s="1">
        <f t="shared" si="24"/>
        <v>0</v>
      </c>
      <c r="AE88" s="1">
        <f t="shared" si="25"/>
        <v>0</v>
      </c>
      <c r="AF88" s="1">
        <f t="shared" si="26"/>
        <v>0</v>
      </c>
      <c r="AG88" s="1">
        <f t="shared" si="27"/>
        <v>0</v>
      </c>
    </row>
    <row r="89" spans="2:33" x14ac:dyDescent="0.15">
      <c r="F89" s="1">
        <f t="shared" ref="F89:M89" si="29">+IF(F50&gt;=$E$85,IF(F51&lt;$E$85,$E51+($E50-$E51)*($E$85-F51)/(F50-F51),0),0)</f>
        <v>0</v>
      </c>
      <c r="G89" s="1">
        <f t="shared" si="29"/>
        <v>27.6</v>
      </c>
      <c r="H89" s="1">
        <f t="shared" si="29"/>
        <v>27.86</v>
      </c>
      <c r="I89" s="1">
        <f t="shared" si="29"/>
        <v>26.3</v>
      </c>
      <c r="J89" s="1">
        <f t="shared" si="29"/>
        <v>28.190909090909091</v>
      </c>
      <c r="K89" s="1">
        <f t="shared" si="29"/>
        <v>0</v>
      </c>
      <c r="L89" s="1">
        <f t="shared" si="29"/>
        <v>26.95</v>
      </c>
      <c r="M89" s="1">
        <f t="shared" si="29"/>
        <v>26.04</v>
      </c>
      <c r="N89" s="1">
        <f t="shared" si="9"/>
        <v>29.224999999999998</v>
      </c>
      <c r="O89" s="1">
        <f t="shared" si="10"/>
        <v>28.77</v>
      </c>
      <c r="P89" s="1">
        <f t="shared" si="11"/>
        <v>28.77</v>
      </c>
      <c r="Q89" s="1">
        <f t="shared" si="12"/>
        <v>28.77</v>
      </c>
      <c r="R89" s="1">
        <f t="shared" si="13"/>
        <v>29.018181818181816</v>
      </c>
      <c r="S89" s="1">
        <f t="shared" si="14"/>
        <v>28.466666666666665</v>
      </c>
      <c r="U89" s="1">
        <f t="shared" si="15"/>
        <v>0</v>
      </c>
      <c r="V89" s="1">
        <f t="shared" si="16"/>
        <v>0</v>
      </c>
      <c r="W89" s="1">
        <f t="shared" si="17"/>
        <v>0</v>
      </c>
      <c r="X89" s="1">
        <f t="shared" si="18"/>
        <v>0</v>
      </c>
      <c r="Y89" s="1">
        <f t="shared" si="19"/>
        <v>0</v>
      </c>
      <c r="Z89" s="1">
        <f t="shared" si="20"/>
        <v>0</v>
      </c>
      <c r="AA89" s="1">
        <f t="shared" si="21"/>
        <v>0</v>
      </c>
      <c r="AB89" s="1">
        <f t="shared" si="22"/>
        <v>0</v>
      </c>
      <c r="AC89" s="1">
        <f t="shared" si="23"/>
        <v>0</v>
      </c>
      <c r="AD89" s="1">
        <f t="shared" si="24"/>
        <v>0</v>
      </c>
      <c r="AE89" s="1">
        <f t="shared" si="25"/>
        <v>0</v>
      </c>
      <c r="AF89" s="1">
        <f t="shared" si="26"/>
        <v>0</v>
      </c>
      <c r="AG89" s="1">
        <f t="shared" si="27"/>
        <v>0</v>
      </c>
    </row>
    <row r="90" spans="2:33" x14ac:dyDescent="0.15">
      <c r="F90" s="1">
        <f t="shared" ref="F90:M90" si="30">+IF(F51&gt;=$E$85,IF(F52&lt;$E$85,$E52+($E51-$E52)*($E$85-F52)/(F51-F52),0),0)</f>
        <v>22.133333333333333</v>
      </c>
      <c r="G90" s="1">
        <f t="shared" si="30"/>
        <v>0</v>
      </c>
      <c r="H90" s="1">
        <f t="shared" si="30"/>
        <v>0</v>
      </c>
      <c r="I90" s="1">
        <f t="shared" si="30"/>
        <v>0</v>
      </c>
      <c r="J90" s="1">
        <f t="shared" si="30"/>
        <v>0</v>
      </c>
      <c r="K90" s="1">
        <f t="shared" si="30"/>
        <v>22.4</v>
      </c>
      <c r="L90" s="1">
        <f t="shared" si="30"/>
        <v>0</v>
      </c>
      <c r="M90" s="1">
        <f t="shared" si="30"/>
        <v>0</v>
      </c>
      <c r="N90" s="1">
        <f t="shared" si="9"/>
        <v>0</v>
      </c>
      <c r="O90" s="1">
        <f t="shared" si="10"/>
        <v>0</v>
      </c>
      <c r="P90" s="1">
        <f t="shared" si="11"/>
        <v>0</v>
      </c>
      <c r="Q90" s="1">
        <f t="shared" si="12"/>
        <v>0</v>
      </c>
      <c r="R90" s="1">
        <f t="shared" si="13"/>
        <v>0</v>
      </c>
      <c r="S90" s="1">
        <f t="shared" si="14"/>
        <v>0</v>
      </c>
      <c r="U90" s="1">
        <f t="shared" si="15"/>
        <v>0</v>
      </c>
      <c r="V90" s="1">
        <f t="shared" si="16"/>
        <v>0</v>
      </c>
      <c r="W90" s="1">
        <f t="shared" si="17"/>
        <v>0</v>
      </c>
      <c r="X90" s="1">
        <f t="shared" si="18"/>
        <v>0</v>
      </c>
      <c r="Y90" s="1">
        <f t="shared" si="19"/>
        <v>0</v>
      </c>
      <c r="Z90" s="1">
        <f t="shared" si="20"/>
        <v>0</v>
      </c>
      <c r="AA90" s="1">
        <f t="shared" si="21"/>
        <v>0</v>
      </c>
      <c r="AB90" s="1">
        <f t="shared" si="22"/>
        <v>0</v>
      </c>
      <c r="AC90" s="1">
        <f t="shared" si="23"/>
        <v>0</v>
      </c>
      <c r="AD90" s="1">
        <f t="shared" si="24"/>
        <v>0</v>
      </c>
      <c r="AE90" s="1">
        <f t="shared" si="25"/>
        <v>0</v>
      </c>
      <c r="AF90" s="1">
        <f t="shared" si="26"/>
        <v>0</v>
      </c>
      <c r="AG90" s="1">
        <f t="shared" si="27"/>
        <v>0</v>
      </c>
    </row>
    <row r="91" spans="2:33" x14ac:dyDescent="0.15">
      <c r="F91" s="1">
        <f t="shared" ref="F91:M91" si="31">+IF(F52&gt;=$E$85,IF(F53&lt;$E$85,$E53+($E52-$E53)*($E$85-F53)/(F52-F53),0),0)</f>
        <v>0</v>
      </c>
      <c r="G91" s="1">
        <f t="shared" si="31"/>
        <v>0</v>
      </c>
      <c r="H91" s="1">
        <f t="shared" si="31"/>
        <v>0</v>
      </c>
      <c r="I91" s="1">
        <f t="shared" si="31"/>
        <v>0</v>
      </c>
      <c r="J91" s="1">
        <f t="shared" si="31"/>
        <v>0</v>
      </c>
      <c r="K91" s="1">
        <f t="shared" si="31"/>
        <v>0</v>
      </c>
      <c r="L91" s="1">
        <f t="shared" si="31"/>
        <v>0</v>
      </c>
      <c r="M91" s="1">
        <f t="shared" si="31"/>
        <v>0</v>
      </c>
      <c r="N91" s="1">
        <f t="shared" si="9"/>
        <v>0</v>
      </c>
      <c r="O91" s="1">
        <f t="shared" si="10"/>
        <v>0</v>
      </c>
      <c r="P91" s="1">
        <f t="shared" si="11"/>
        <v>0</v>
      </c>
      <c r="Q91" s="1">
        <f t="shared" si="12"/>
        <v>0</v>
      </c>
      <c r="R91" s="1">
        <f t="shared" si="13"/>
        <v>0</v>
      </c>
      <c r="S91" s="1">
        <f t="shared" si="14"/>
        <v>0</v>
      </c>
      <c r="U91" s="1">
        <f t="shared" si="15"/>
        <v>0</v>
      </c>
      <c r="V91" s="1">
        <f t="shared" si="16"/>
        <v>0</v>
      </c>
      <c r="W91" s="1">
        <f t="shared" si="17"/>
        <v>0</v>
      </c>
      <c r="X91" s="1">
        <f t="shared" si="18"/>
        <v>0</v>
      </c>
      <c r="Y91" s="1">
        <f t="shared" si="19"/>
        <v>0</v>
      </c>
      <c r="Z91" s="1">
        <f t="shared" si="20"/>
        <v>0</v>
      </c>
      <c r="AA91" s="1">
        <f t="shared" si="21"/>
        <v>0</v>
      </c>
      <c r="AB91" s="1">
        <f t="shared" si="22"/>
        <v>0</v>
      </c>
      <c r="AC91" s="1">
        <f t="shared" si="23"/>
        <v>0</v>
      </c>
      <c r="AD91" s="1">
        <f t="shared" si="24"/>
        <v>0</v>
      </c>
      <c r="AE91" s="1">
        <f t="shared" si="25"/>
        <v>0</v>
      </c>
      <c r="AF91" s="1">
        <f t="shared" si="26"/>
        <v>0</v>
      </c>
      <c r="AG91" s="1">
        <f t="shared" si="27"/>
        <v>0</v>
      </c>
    </row>
    <row r="92" spans="2:33" x14ac:dyDescent="0.15">
      <c r="F92" s="1">
        <f t="shared" ref="F92:M92" si="32">+IF(F53&gt;=$E$85,IF(F54&lt;$E$85,$E54+($E53-$E54)*($E$85-F54)/(F53-F54),0),0)</f>
        <v>0</v>
      </c>
      <c r="G92" s="1">
        <f t="shared" si="32"/>
        <v>0</v>
      </c>
      <c r="H92" s="1">
        <f t="shared" si="32"/>
        <v>0</v>
      </c>
      <c r="I92" s="1">
        <f t="shared" si="32"/>
        <v>0</v>
      </c>
      <c r="J92" s="1">
        <f t="shared" si="32"/>
        <v>0</v>
      </c>
      <c r="K92" s="1">
        <f t="shared" si="32"/>
        <v>0</v>
      </c>
      <c r="L92" s="1">
        <f t="shared" si="32"/>
        <v>0</v>
      </c>
      <c r="M92" s="1">
        <f t="shared" si="32"/>
        <v>0</v>
      </c>
      <c r="N92" s="1">
        <f t="shared" si="9"/>
        <v>0</v>
      </c>
      <c r="O92" s="1">
        <f t="shared" si="10"/>
        <v>0</v>
      </c>
      <c r="P92" s="1">
        <f t="shared" si="11"/>
        <v>0</v>
      </c>
      <c r="Q92" s="1">
        <f t="shared" si="12"/>
        <v>0</v>
      </c>
      <c r="R92" s="1">
        <f t="shared" si="13"/>
        <v>0</v>
      </c>
      <c r="S92" s="1">
        <f t="shared" si="14"/>
        <v>0</v>
      </c>
      <c r="U92" s="1">
        <f t="shared" si="15"/>
        <v>0</v>
      </c>
      <c r="V92" s="1">
        <f t="shared" si="16"/>
        <v>0</v>
      </c>
      <c r="W92" s="1">
        <f t="shared" si="17"/>
        <v>0</v>
      </c>
      <c r="X92" s="1">
        <f t="shared" si="18"/>
        <v>0</v>
      </c>
      <c r="Y92" s="1">
        <f t="shared" si="19"/>
        <v>0</v>
      </c>
      <c r="Z92" s="1">
        <f t="shared" si="20"/>
        <v>0</v>
      </c>
      <c r="AA92" s="1">
        <f t="shared" si="21"/>
        <v>0</v>
      </c>
      <c r="AB92" s="1">
        <f t="shared" si="22"/>
        <v>0</v>
      </c>
      <c r="AC92" s="1">
        <f t="shared" si="23"/>
        <v>0</v>
      </c>
      <c r="AD92" s="1">
        <f t="shared" si="24"/>
        <v>0</v>
      </c>
      <c r="AE92" s="1">
        <f t="shared" si="25"/>
        <v>0</v>
      </c>
      <c r="AF92" s="1">
        <f t="shared" si="26"/>
        <v>0</v>
      </c>
      <c r="AG92" s="1">
        <f t="shared" si="27"/>
        <v>0</v>
      </c>
    </row>
    <row r="93" spans="2:33" x14ac:dyDescent="0.15">
      <c r="F93" s="1">
        <f t="shared" ref="F93:M93" si="33">+IF(F54&gt;=$E$85,IF(F55&lt;$E$85,$E55+($E54-$E55)*($E$85-F55)/(F54-F55),0),0)</f>
        <v>0</v>
      </c>
      <c r="G93" s="1">
        <f t="shared" si="33"/>
        <v>0</v>
      </c>
      <c r="H93" s="1">
        <f t="shared" si="33"/>
        <v>0</v>
      </c>
      <c r="I93" s="1">
        <f t="shared" si="33"/>
        <v>0</v>
      </c>
      <c r="J93" s="1">
        <f t="shared" si="33"/>
        <v>0</v>
      </c>
      <c r="K93" s="1">
        <f t="shared" si="33"/>
        <v>0</v>
      </c>
      <c r="L93" s="1">
        <f t="shared" si="33"/>
        <v>0</v>
      </c>
      <c r="M93" s="1">
        <f t="shared" si="33"/>
        <v>0</v>
      </c>
      <c r="N93" s="1">
        <f t="shared" si="9"/>
        <v>0</v>
      </c>
      <c r="O93" s="1">
        <f t="shared" si="10"/>
        <v>0</v>
      </c>
      <c r="P93" s="1">
        <f t="shared" si="11"/>
        <v>0</v>
      </c>
      <c r="Q93" s="1">
        <f t="shared" si="12"/>
        <v>0</v>
      </c>
      <c r="R93" s="1">
        <f t="shared" si="13"/>
        <v>0</v>
      </c>
      <c r="S93" s="1">
        <f t="shared" si="14"/>
        <v>0</v>
      </c>
      <c r="U93" s="1">
        <f t="shared" si="15"/>
        <v>0</v>
      </c>
      <c r="V93" s="1">
        <f t="shared" si="16"/>
        <v>0</v>
      </c>
      <c r="W93" s="1">
        <f t="shared" si="17"/>
        <v>0</v>
      </c>
      <c r="X93" s="1">
        <f t="shared" si="18"/>
        <v>0</v>
      </c>
      <c r="Y93" s="1">
        <f t="shared" si="19"/>
        <v>0</v>
      </c>
      <c r="Z93" s="1">
        <f t="shared" si="20"/>
        <v>0</v>
      </c>
      <c r="AA93" s="1">
        <f t="shared" si="21"/>
        <v>0</v>
      </c>
      <c r="AB93" s="1">
        <f t="shared" si="22"/>
        <v>0</v>
      </c>
      <c r="AC93" s="1">
        <f t="shared" si="23"/>
        <v>0</v>
      </c>
      <c r="AD93" s="1">
        <f t="shared" si="24"/>
        <v>0</v>
      </c>
      <c r="AE93" s="1">
        <f t="shared" si="25"/>
        <v>0</v>
      </c>
      <c r="AF93" s="1">
        <f t="shared" si="26"/>
        <v>0</v>
      </c>
      <c r="AG93" s="1">
        <f t="shared" si="27"/>
        <v>0</v>
      </c>
    </row>
    <row r="94" spans="2:33" x14ac:dyDescent="0.15">
      <c r="F94" s="1">
        <f t="shared" ref="F94:M94" si="34">+IF(F55&gt;=$E$85,IF(F56&lt;$E$85,$E56+($E55-$E56)*($E$85-F56)/(F55-F56),0),0)</f>
        <v>0</v>
      </c>
      <c r="G94" s="1">
        <f t="shared" si="34"/>
        <v>0</v>
      </c>
      <c r="H94" s="1">
        <f t="shared" si="34"/>
        <v>0</v>
      </c>
      <c r="I94" s="1">
        <f t="shared" si="34"/>
        <v>0</v>
      </c>
      <c r="J94" s="1">
        <f t="shared" si="34"/>
        <v>0</v>
      </c>
      <c r="K94" s="1">
        <f t="shared" si="34"/>
        <v>0</v>
      </c>
      <c r="L94" s="1">
        <f t="shared" si="34"/>
        <v>0</v>
      </c>
      <c r="M94" s="1">
        <f t="shared" si="34"/>
        <v>0</v>
      </c>
      <c r="N94" s="1">
        <f t="shared" si="9"/>
        <v>0</v>
      </c>
      <c r="O94" s="1">
        <f t="shared" si="10"/>
        <v>0</v>
      </c>
      <c r="P94" s="1">
        <f t="shared" si="11"/>
        <v>0</v>
      </c>
      <c r="Q94" s="1">
        <f t="shared" si="12"/>
        <v>0</v>
      </c>
      <c r="R94" s="1">
        <f t="shared" si="13"/>
        <v>0</v>
      </c>
      <c r="S94" s="1">
        <f t="shared" si="14"/>
        <v>0</v>
      </c>
      <c r="U94" s="1">
        <f t="shared" si="15"/>
        <v>0</v>
      </c>
      <c r="V94" s="1">
        <f t="shared" si="16"/>
        <v>0</v>
      </c>
      <c r="W94" s="1">
        <f t="shared" si="17"/>
        <v>0</v>
      </c>
      <c r="X94" s="1">
        <f t="shared" si="18"/>
        <v>0</v>
      </c>
      <c r="Y94" s="1">
        <f t="shared" si="19"/>
        <v>0</v>
      </c>
      <c r="Z94" s="1">
        <f t="shared" si="20"/>
        <v>0</v>
      </c>
      <c r="AA94" s="1">
        <f t="shared" si="21"/>
        <v>0</v>
      </c>
      <c r="AB94" s="1">
        <f t="shared" si="22"/>
        <v>0</v>
      </c>
      <c r="AC94" s="1">
        <f t="shared" si="23"/>
        <v>0</v>
      </c>
      <c r="AD94" s="1">
        <f t="shared" si="24"/>
        <v>0</v>
      </c>
      <c r="AE94" s="1">
        <f t="shared" si="25"/>
        <v>0</v>
      </c>
      <c r="AF94" s="1">
        <f t="shared" si="26"/>
        <v>0</v>
      </c>
      <c r="AG94" s="1">
        <f t="shared" si="27"/>
        <v>0</v>
      </c>
    </row>
    <row r="95" spans="2:33" x14ac:dyDescent="0.15">
      <c r="F95" s="1">
        <f t="shared" ref="F95:M95" si="35">+IF(F56&gt;=$E$85,IF(F57&lt;$E$85,$E57+($E56-$E57)*($E$85-F57)/(F56-F57),0),0)</f>
        <v>0</v>
      </c>
      <c r="G95" s="1">
        <f t="shared" si="35"/>
        <v>0</v>
      </c>
      <c r="H95" s="1">
        <f t="shared" si="35"/>
        <v>0</v>
      </c>
      <c r="I95" s="1">
        <f t="shared" si="35"/>
        <v>0</v>
      </c>
      <c r="J95" s="1">
        <f t="shared" si="35"/>
        <v>0</v>
      </c>
      <c r="K95" s="1">
        <f t="shared" si="35"/>
        <v>0</v>
      </c>
      <c r="L95" s="1">
        <f t="shared" si="35"/>
        <v>0</v>
      </c>
      <c r="M95" s="1">
        <f t="shared" si="35"/>
        <v>0</v>
      </c>
      <c r="N95" s="1">
        <f t="shared" si="9"/>
        <v>0</v>
      </c>
      <c r="O95" s="1">
        <f t="shared" si="10"/>
        <v>0</v>
      </c>
      <c r="P95" s="1">
        <f t="shared" si="11"/>
        <v>0</v>
      </c>
      <c r="Q95" s="1">
        <f t="shared" si="12"/>
        <v>0</v>
      </c>
      <c r="R95" s="1">
        <f t="shared" si="13"/>
        <v>0</v>
      </c>
      <c r="S95" s="1">
        <f t="shared" si="14"/>
        <v>0</v>
      </c>
      <c r="U95" s="1">
        <f t="shared" si="15"/>
        <v>0</v>
      </c>
      <c r="V95" s="1">
        <f t="shared" si="16"/>
        <v>0</v>
      </c>
      <c r="W95" s="1">
        <f t="shared" si="17"/>
        <v>0</v>
      </c>
      <c r="X95" s="1">
        <f t="shared" si="18"/>
        <v>0</v>
      </c>
      <c r="Y95" s="1">
        <f t="shared" si="19"/>
        <v>0</v>
      </c>
      <c r="Z95" s="1">
        <f t="shared" si="20"/>
        <v>0</v>
      </c>
      <c r="AA95" s="1">
        <f t="shared" si="21"/>
        <v>0</v>
      </c>
      <c r="AB95" s="1">
        <f t="shared" si="22"/>
        <v>0</v>
      </c>
      <c r="AC95" s="1">
        <f t="shared" si="23"/>
        <v>0</v>
      </c>
      <c r="AD95" s="1">
        <f t="shared" si="24"/>
        <v>0</v>
      </c>
      <c r="AE95" s="1">
        <f t="shared" si="25"/>
        <v>0</v>
      </c>
      <c r="AF95" s="1">
        <f t="shared" si="26"/>
        <v>0</v>
      </c>
      <c r="AG95" s="1">
        <f t="shared" si="27"/>
        <v>0</v>
      </c>
    </row>
    <row r="96" spans="2:33" x14ac:dyDescent="0.15">
      <c r="F96" s="1">
        <f t="shared" ref="F96:M96" si="36">+IF(F57&gt;=$E$85,IF(F58&lt;$E$85,$E58+($E57-$E58)*($E$85-F58)/(F57-F58),0),0)</f>
        <v>0</v>
      </c>
      <c r="G96" s="1">
        <f t="shared" si="36"/>
        <v>0</v>
      </c>
      <c r="H96" s="1">
        <f t="shared" si="36"/>
        <v>0</v>
      </c>
      <c r="I96" s="1">
        <f t="shared" si="36"/>
        <v>0</v>
      </c>
      <c r="J96" s="1">
        <f t="shared" si="36"/>
        <v>0</v>
      </c>
      <c r="K96" s="1">
        <f t="shared" si="36"/>
        <v>0</v>
      </c>
      <c r="L96" s="1">
        <f t="shared" si="36"/>
        <v>0</v>
      </c>
      <c r="M96" s="1">
        <f t="shared" si="36"/>
        <v>0</v>
      </c>
      <c r="N96" s="1">
        <f t="shared" si="9"/>
        <v>0</v>
      </c>
      <c r="O96" s="1">
        <f t="shared" si="10"/>
        <v>0</v>
      </c>
      <c r="P96" s="1">
        <f t="shared" si="11"/>
        <v>0</v>
      </c>
      <c r="Q96" s="1">
        <f t="shared" si="12"/>
        <v>0</v>
      </c>
      <c r="R96" s="1">
        <f t="shared" si="13"/>
        <v>0</v>
      </c>
      <c r="S96" s="1">
        <f t="shared" si="14"/>
        <v>0</v>
      </c>
      <c r="U96" s="1">
        <f t="shared" si="15"/>
        <v>0</v>
      </c>
      <c r="V96" s="1">
        <f t="shared" si="16"/>
        <v>0</v>
      </c>
      <c r="W96" s="1">
        <f t="shared" si="17"/>
        <v>0</v>
      </c>
      <c r="X96" s="1">
        <f t="shared" si="18"/>
        <v>0</v>
      </c>
      <c r="Y96" s="1">
        <f t="shared" si="19"/>
        <v>0</v>
      </c>
      <c r="Z96" s="1">
        <f t="shared" si="20"/>
        <v>0</v>
      </c>
      <c r="AA96" s="1">
        <f t="shared" si="21"/>
        <v>0</v>
      </c>
      <c r="AB96" s="1">
        <f t="shared" si="22"/>
        <v>0</v>
      </c>
      <c r="AC96" s="1">
        <f t="shared" si="23"/>
        <v>0</v>
      </c>
      <c r="AD96" s="1">
        <f t="shared" si="24"/>
        <v>0</v>
      </c>
      <c r="AE96" s="1">
        <f t="shared" si="25"/>
        <v>0</v>
      </c>
      <c r="AF96" s="1">
        <f t="shared" si="26"/>
        <v>0</v>
      </c>
      <c r="AG96" s="1">
        <f t="shared" si="27"/>
        <v>0</v>
      </c>
    </row>
    <row r="97" spans="1:33" x14ac:dyDescent="0.15">
      <c r="F97" s="1">
        <f t="shared" ref="F97:M97" si="37">+IF(F58&gt;=$E$85,IF(F59&lt;$E$85,$E59+($E58-$E59)*($E$85-F59)/(F58-F59),0),0)</f>
        <v>0</v>
      </c>
      <c r="G97" s="1">
        <f t="shared" si="37"/>
        <v>0</v>
      </c>
      <c r="H97" s="1">
        <f t="shared" si="37"/>
        <v>0</v>
      </c>
      <c r="I97" s="1">
        <f t="shared" si="37"/>
        <v>0</v>
      </c>
      <c r="J97" s="1">
        <f t="shared" si="37"/>
        <v>0</v>
      </c>
      <c r="K97" s="1">
        <f t="shared" si="37"/>
        <v>0</v>
      </c>
      <c r="L97" s="1">
        <f t="shared" si="37"/>
        <v>0</v>
      </c>
      <c r="M97" s="1">
        <f t="shared" si="37"/>
        <v>0</v>
      </c>
      <c r="N97" s="1">
        <f t="shared" si="9"/>
        <v>0</v>
      </c>
      <c r="O97" s="1">
        <f t="shared" si="10"/>
        <v>0</v>
      </c>
      <c r="P97" s="1">
        <f t="shared" si="11"/>
        <v>0</v>
      </c>
      <c r="Q97" s="1">
        <f t="shared" si="12"/>
        <v>0</v>
      </c>
      <c r="R97" s="1">
        <f t="shared" si="13"/>
        <v>0</v>
      </c>
      <c r="S97" s="1">
        <f t="shared" si="14"/>
        <v>0</v>
      </c>
      <c r="U97" s="1">
        <f>+IF(AA58&gt;=$E$85,IF(AA59&lt;$E$85,$Z59+($Z58-$Z59)*($E$85-AA59)/(AA58-AA59),0),0)</f>
        <v>0</v>
      </c>
      <c r="V97" s="1">
        <f>+IF(AB58&gt;=$E$85,IF(AB59&lt;$E$85,$Z59+($Z58-$Z59)*($E$85-AB59)/(AB58-AB59),0),0)</f>
        <v>0</v>
      </c>
      <c r="W97" s="1">
        <f>+IF(AC58&gt;=$E$85,IF(AC59&lt;$E$85,$Z59+($Z58-$Z59)*($E$85-AC59)/(AC58-AC59),0),0)</f>
        <v>0</v>
      </c>
      <c r="X97" s="1">
        <f>+IF(AD58&gt;=$E$85,IF(AD59&lt;$E$85,$Z59+($Z58-$Z59)*($E$85-AD59)/(AD58-AD59),0),0)</f>
        <v>0</v>
      </c>
      <c r="Y97" s="1">
        <f>+IF(AE58&gt;=$E$85,IF(AE59&lt;$E$85,$Z59+($Z58-$Z59)*($E$85-AE59)/(AE58-AE59),0),0)</f>
        <v>0</v>
      </c>
      <c r="Z97" s="1">
        <f>+IF(AF58&gt;=$E$85,IF(AN59&lt;$E$85,$Z59+($Z58-$Z59)*($E$85-AN59)/(AF58-AN59),0),0)</f>
        <v>0</v>
      </c>
      <c r="AA97" s="1">
        <f>+IF(AG58&gt;=$E$85,IF(AO59&lt;$E$85,$Z59+($Z58-$Z59)*($E$85-AO59)/(AG58-AO59),0),0)</f>
        <v>0</v>
      </c>
      <c r="AB97" s="1">
        <f t="shared" ref="AB97:AG97" si="38">+IF(AH58&gt;=$E$85,IF(AH59&lt;$E$85,$Z59+($Z58-$Z59)*($E$85-AH59)/(AH58-AH59),0),0)</f>
        <v>0</v>
      </c>
      <c r="AC97" s="1">
        <f t="shared" si="38"/>
        <v>0</v>
      </c>
      <c r="AD97" s="1">
        <f t="shared" si="38"/>
        <v>0</v>
      </c>
      <c r="AE97" s="1">
        <f t="shared" si="38"/>
        <v>0</v>
      </c>
      <c r="AF97" s="1">
        <f t="shared" si="38"/>
        <v>0</v>
      </c>
      <c r="AG97" s="1">
        <f t="shared" si="38"/>
        <v>0</v>
      </c>
    </row>
    <row r="98" spans="1:33" x14ac:dyDescent="0.15">
      <c r="F98" s="1">
        <f t="shared" ref="F98:M98" si="39">+IF(F59&gt;=$E$85,IF(F60&lt;$E$85,$E60+($E59-$E60)*($E$85-F60)/(F59-F60),0),0)</f>
        <v>0</v>
      </c>
      <c r="G98" s="1">
        <f t="shared" si="39"/>
        <v>0</v>
      </c>
      <c r="H98" s="1">
        <f t="shared" si="39"/>
        <v>0</v>
      </c>
      <c r="I98" s="1">
        <f t="shared" si="39"/>
        <v>0</v>
      </c>
      <c r="J98" s="1">
        <f t="shared" si="39"/>
        <v>0</v>
      </c>
      <c r="K98" s="1">
        <f t="shared" si="39"/>
        <v>0</v>
      </c>
      <c r="L98" s="1">
        <f t="shared" si="39"/>
        <v>0</v>
      </c>
      <c r="M98" s="1">
        <f t="shared" si="39"/>
        <v>0</v>
      </c>
      <c r="N98" s="1">
        <f t="shared" si="9"/>
        <v>0</v>
      </c>
      <c r="O98" s="1">
        <f t="shared" si="10"/>
        <v>0</v>
      </c>
      <c r="P98" s="1">
        <f t="shared" si="11"/>
        <v>0</v>
      </c>
      <c r="Q98" s="1">
        <f t="shared" si="12"/>
        <v>0</v>
      </c>
      <c r="R98" s="1">
        <f t="shared" si="13"/>
        <v>0</v>
      </c>
      <c r="S98" s="1">
        <f t="shared" si="14"/>
        <v>0</v>
      </c>
      <c r="U98" s="1">
        <f>+IF(AA59&gt;=$E$85,IF(X60&lt;$E$85,$W60+($Z59-$W60)*($E$85-X60)/(AA59-X60),0),0)</f>
        <v>0</v>
      </c>
      <c r="V98" s="1">
        <f>+IF(AB59&gt;=$E$85,IF(Y60&lt;$E$85,$W60+($Z59-$W60)*($E$85-Y60)/(AB59-Y60),0),0)</f>
        <v>0</v>
      </c>
      <c r="W98" s="1">
        <f>+IF(AC59&gt;=$E$85,IF(Z60&lt;$E$85,$W60+($Z59-$W60)*($E$85-Z60)/(AC59-Z60),0),0)</f>
        <v>0</v>
      </c>
      <c r="X98" s="1">
        <f>+IF(AD59&gt;=$E$85,IF(AA60&lt;$E$85,$W60+($Z59-$W60)*($E$85-AA60)/(AD59-AA60),0),0)</f>
        <v>0</v>
      </c>
      <c r="Y98" s="1">
        <f>+IF(AE59&gt;=$E$85,IF(AB60&lt;$E$85,$W60+($Z59-$W60)*($E$85-AB60)/(AE59-AB60),0),0)</f>
        <v>0</v>
      </c>
      <c r="Z98" s="1">
        <f>+IF(AN59&gt;=$E$85,IF(AC60&lt;$E$85,$W60+($Z59-$W60)*($E$85-AC60)/(AN59-AC60),0),0)</f>
        <v>0</v>
      </c>
      <c r="AA98" s="1">
        <f>+IF(AO59&gt;=$E$85,IF(AD60&lt;$E$85,$W60+($Z59-$W60)*($E$85-AD60)/(AO59-AD60),0),0)</f>
        <v>0</v>
      </c>
      <c r="AB98" s="1">
        <f>+IF(AH59&gt;=$E$85,IF(AE60&lt;$E$85,$W60+($Z59-$W60)*($E$85-AE60)/(AH59-AE60),0),0)</f>
        <v>0</v>
      </c>
      <c r="AC98" s="1">
        <f>+IF(AI59&gt;=$E$85,IF(AN60&lt;$E$85,$W60+($Z59-$W60)*($E$85-AN60)/(AI59-AN60),0),0)</f>
        <v>0</v>
      </c>
      <c r="AD98" s="1">
        <f>+IF(AJ59&gt;=$E$85,IF(AO60&lt;$E$85,$W60+($Z59-$W60)*($E$85-AO60)/(AJ59-AO60),0),0)</f>
        <v>0</v>
      </c>
      <c r="AE98" s="1">
        <f>+IF(AK59&gt;=$E$85,IF(AH60&lt;$E$85,$W60+($Z59-$W60)*($E$85-AH60)/(AK59-AH60),0),0)</f>
        <v>0</v>
      </c>
      <c r="AF98" s="1">
        <f>+IF(AL59&gt;=$E$85,IF(AI60&lt;$E$85,$W60+($Z59-$W60)*($E$85-AI60)/(AL59-AI60),0),0)</f>
        <v>0</v>
      </c>
      <c r="AG98" s="1">
        <f>+IF(AM59&gt;=$E$85,IF(AJ60&lt;$E$85,$W60+($Z59-$W60)*($E$85-AJ60)/(AM59-AJ60),0),0)</f>
        <v>0</v>
      </c>
    </row>
    <row r="99" spans="1:33" x14ac:dyDescent="0.15">
      <c r="F99" s="1">
        <f t="shared" ref="F99:M99" si="40">+IF(F60&gt;=$E$85,IF(F61&lt;$E$85,$E61+($E60-$E61)*($E$85-F61)/(F60-F61),0),0)</f>
        <v>0</v>
      </c>
      <c r="G99" s="1">
        <f t="shared" si="40"/>
        <v>0</v>
      </c>
      <c r="H99" s="1">
        <f t="shared" si="40"/>
        <v>0</v>
      </c>
      <c r="I99" s="1">
        <f t="shared" si="40"/>
        <v>0</v>
      </c>
      <c r="J99" s="1">
        <f t="shared" si="40"/>
        <v>0</v>
      </c>
      <c r="K99" s="1">
        <f t="shared" si="40"/>
        <v>0</v>
      </c>
      <c r="L99" s="1">
        <f t="shared" si="40"/>
        <v>0</v>
      </c>
      <c r="M99" s="1">
        <f t="shared" si="40"/>
        <v>0</v>
      </c>
      <c r="N99" s="1">
        <f t="shared" si="9"/>
        <v>0</v>
      </c>
      <c r="O99" s="1">
        <f t="shared" si="10"/>
        <v>0</v>
      </c>
      <c r="P99" s="1">
        <f t="shared" si="11"/>
        <v>0</v>
      </c>
      <c r="Q99" s="1">
        <f t="shared" si="12"/>
        <v>0</v>
      </c>
      <c r="R99" s="1">
        <f t="shared" si="13"/>
        <v>0</v>
      </c>
      <c r="S99" s="1">
        <f t="shared" si="14"/>
        <v>0</v>
      </c>
      <c r="U99" s="1">
        <f t="shared" ref="U99:AB101" si="41">+IF(X60&gt;=$E$85,IF(X61&lt;$E$85,$W61+($W60-$W61)*($E$85-X61)/(X60-X61),0),0)</f>
        <v>0</v>
      </c>
      <c r="V99" s="1">
        <f t="shared" si="41"/>
        <v>0</v>
      </c>
      <c r="W99" s="1">
        <f t="shared" si="41"/>
        <v>0</v>
      </c>
      <c r="X99" s="1">
        <f t="shared" si="41"/>
        <v>0</v>
      </c>
      <c r="Y99" s="1">
        <f t="shared" si="41"/>
        <v>0</v>
      </c>
      <c r="Z99" s="1">
        <f t="shared" si="41"/>
        <v>0</v>
      </c>
      <c r="AA99" s="1">
        <f t="shared" si="41"/>
        <v>0</v>
      </c>
      <c r="AB99" s="1">
        <f t="shared" si="41"/>
        <v>0</v>
      </c>
      <c r="AC99" s="1">
        <f t="shared" ref="AC99:AD101" si="42">+IF(AN60&gt;=$E$85,IF(AN61&lt;$E$85,$W61+($W60-$W61)*($E$85-AN61)/(AN60-AN61),0),0)</f>
        <v>0</v>
      </c>
      <c r="AD99" s="1">
        <f t="shared" si="42"/>
        <v>0</v>
      </c>
      <c r="AE99" s="1">
        <f t="shared" ref="AE99:AG101" si="43">+IF(AH60&gt;=$E$85,IF(AH61&lt;$E$85,$W61+($W60-$W61)*($E$85-AH61)/(AH60-AH61),0),0)</f>
        <v>0</v>
      </c>
      <c r="AF99" s="1">
        <f t="shared" si="43"/>
        <v>0</v>
      </c>
      <c r="AG99" s="1">
        <f t="shared" si="43"/>
        <v>0</v>
      </c>
    </row>
    <row r="100" spans="1:33" x14ac:dyDescent="0.15">
      <c r="F100" s="1">
        <f t="shared" ref="F100:M100" si="44">+IF(F61&gt;=$E$85,IF(F62&lt;$E$85,$E62+($E61-$E62)*($E$85-F62)/(F61-F62),0),0)</f>
        <v>0</v>
      </c>
      <c r="G100" s="1">
        <f t="shared" si="44"/>
        <v>0</v>
      </c>
      <c r="H100" s="1">
        <f t="shared" si="44"/>
        <v>0</v>
      </c>
      <c r="I100" s="1">
        <f t="shared" si="44"/>
        <v>0</v>
      </c>
      <c r="J100" s="1">
        <f t="shared" si="44"/>
        <v>0</v>
      </c>
      <c r="K100" s="1">
        <f t="shared" si="44"/>
        <v>0</v>
      </c>
      <c r="L100" s="1">
        <f t="shared" si="44"/>
        <v>0</v>
      </c>
      <c r="M100" s="1">
        <f t="shared" si="44"/>
        <v>0</v>
      </c>
      <c r="N100" s="1">
        <f t="shared" si="9"/>
        <v>0</v>
      </c>
      <c r="O100" s="1">
        <f t="shared" si="10"/>
        <v>0</v>
      </c>
      <c r="P100" s="1">
        <f t="shared" si="11"/>
        <v>0</v>
      </c>
      <c r="Q100" s="1">
        <f t="shared" si="12"/>
        <v>0</v>
      </c>
      <c r="R100" s="1">
        <f t="shared" si="13"/>
        <v>0</v>
      </c>
      <c r="S100" s="1">
        <f t="shared" si="14"/>
        <v>0</v>
      </c>
      <c r="U100" s="1">
        <f t="shared" si="41"/>
        <v>0</v>
      </c>
      <c r="V100" s="1">
        <f t="shared" si="41"/>
        <v>0</v>
      </c>
      <c r="W100" s="1">
        <f t="shared" si="41"/>
        <v>0</v>
      </c>
      <c r="X100" s="1">
        <f t="shared" si="41"/>
        <v>0</v>
      </c>
      <c r="Y100" s="1">
        <f t="shared" si="41"/>
        <v>0</v>
      </c>
      <c r="Z100" s="1">
        <f t="shared" si="41"/>
        <v>0</v>
      </c>
      <c r="AA100" s="1">
        <f t="shared" si="41"/>
        <v>0</v>
      </c>
      <c r="AB100" s="1">
        <f t="shared" si="41"/>
        <v>0</v>
      </c>
      <c r="AC100" s="1">
        <f t="shared" si="42"/>
        <v>0</v>
      </c>
      <c r="AD100" s="1">
        <f t="shared" si="42"/>
        <v>0</v>
      </c>
      <c r="AE100" s="1">
        <f t="shared" si="43"/>
        <v>0</v>
      </c>
      <c r="AF100" s="1">
        <f t="shared" si="43"/>
        <v>0</v>
      </c>
      <c r="AG100" s="1">
        <f t="shared" si="43"/>
        <v>0</v>
      </c>
    </row>
    <row r="101" spans="1:33" x14ac:dyDescent="0.15">
      <c r="F101" s="1">
        <f t="shared" ref="F101:M101" si="45">+IF(F62&gt;=$E$85,IF(F63&lt;$E$85,$E63+($E62-$E63)*($E$85-F63)/(F62-F63),0),0)</f>
        <v>0</v>
      </c>
      <c r="G101" s="1">
        <f t="shared" si="45"/>
        <v>0</v>
      </c>
      <c r="H101" s="1">
        <f t="shared" si="45"/>
        <v>0</v>
      </c>
      <c r="I101" s="1">
        <f t="shared" si="45"/>
        <v>0</v>
      </c>
      <c r="J101" s="1">
        <f t="shared" si="45"/>
        <v>0</v>
      </c>
      <c r="K101" s="1">
        <f t="shared" si="45"/>
        <v>0</v>
      </c>
      <c r="L101" s="1">
        <f t="shared" si="45"/>
        <v>0</v>
      </c>
      <c r="M101" s="1">
        <f t="shared" si="45"/>
        <v>0</v>
      </c>
      <c r="N101" s="1">
        <f t="shared" si="9"/>
        <v>0</v>
      </c>
      <c r="O101" s="1">
        <f t="shared" si="10"/>
        <v>0</v>
      </c>
      <c r="P101" s="1">
        <f t="shared" si="11"/>
        <v>0</v>
      </c>
      <c r="Q101" s="1">
        <f t="shared" si="12"/>
        <v>0</v>
      </c>
      <c r="R101" s="1">
        <f t="shared" si="13"/>
        <v>0</v>
      </c>
      <c r="S101" s="1">
        <f t="shared" si="14"/>
        <v>0</v>
      </c>
      <c r="U101" s="1">
        <f t="shared" si="41"/>
        <v>0</v>
      </c>
      <c r="V101" s="1">
        <f t="shared" si="41"/>
        <v>0</v>
      </c>
      <c r="W101" s="1">
        <f t="shared" si="41"/>
        <v>0</v>
      </c>
      <c r="X101" s="1">
        <f t="shared" si="41"/>
        <v>0</v>
      </c>
      <c r="Y101" s="1">
        <f t="shared" si="41"/>
        <v>0</v>
      </c>
      <c r="Z101" s="1">
        <f t="shared" si="41"/>
        <v>0</v>
      </c>
      <c r="AA101" s="1">
        <f t="shared" si="41"/>
        <v>0</v>
      </c>
      <c r="AB101" s="1">
        <f t="shared" si="41"/>
        <v>0</v>
      </c>
      <c r="AC101" s="1">
        <f t="shared" si="42"/>
        <v>0</v>
      </c>
      <c r="AD101" s="1">
        <f t="shared" si="42"/>
        <v>0</v>
      </c>
      <c r="AE101" s="1">
        <f t="shared" si="43"/>
        <v>0</v>
      </c>
      <c r="AF101" s="1">
        <f t="shared" si="43"/>
        <v>0</v>
      </c>
      <c r="AG101" s="1">
        <f t="shared" si="43"/>
        <v>0</v>
      </c>
    </row>
    <row r="102" spans="1:33" x14ac:dyDescent="0.15">
      <c r="B102" s="1" t="s">
        <v>13</v>
      </c>
    </row>
    <row r="105" spans="1:33" x14ac:dyDescent="0.15">
      <c r="B105" s="1" t="s">
        <v>7</v>
      </c>
      <c r="C105" s="1" t="s">
        <v>8</v>
      </c>
      <c r="D105" s="1" t="s">
        <v>9</v>
      </c>
      <c r="F105" s="3">
        <f>+F47</f>
        <v>42459</v>
      </c>
      <c r="G105" s="3">
        <f t="shared" ref="G105:M105" si="46">+G47</f>
        <v>42460</v>
      </c>
      <c r="H105" s="3">
        <f t="shared" si="46"/>
        <v>42461</v>
      </c>
      <c r="I105" s="3">
        <f t="shared" si="46"/>
        <v>42461</v>
      </c>
      <c r="J105" s="3">
        <f t="shared" si="46"/>
        <v>42464</v>
      </c>
      <c r="K105" s="3">
        <f t="shared" si="46"/>
        <v>42465</v>
      </c>
      <c r="L105" s="3">
        <f t="shared" si="46"/>
        <v>42466</v>
      </c>
      <c r="M105" s="3">
        <f t="shared" si="46"/>
        <v>42466</v>
      </c>
      <c r="N105" s="3">
        <f t="shared" ref="N105:S105" si="47">+Q47</f>
        <v>42521</v>
      </c>
      <c r="O105" s="3">
        <f t="shared" si="47"/>
        <v>42519</v>
      </c>
      <c r="P105" s="3">
        <f t="shared" si="47"/>
        <v>42521</v>
      </c>
      <c r="Q105" s="3">
        <f t="shared" si="47"/>
        <v>42521</v>
      </c>
      <c r="R105" s="3">
        <f t="shared" si="47"/>
        <v>42527</v>
      </c>
      <c r="S105" s="3">
        <f t="shared" si="47"/>
        <v>42527</v>
      </c>
      <c r="T105" s="3"/>
      <c r="U105" s="3">
        <f t="shared" ref="U105:AG105" si="48">+AA47</f>
        <v>42424</v>
      </c>
      <c r="V105" s="3">
        <f t="shared" si="48"/>
        <v>42425</v>
      </c>
      <c r="W105" s="3">
        <f t="shared" si="48"/>
        <v>42426</v>
      </c>
      <c r="X105" s="3">
        <f t="shared" si="48"/>
        <v>42429</v>
      </c>
      <c r="Y105" s="3">
        <f t="shared" si="48"/>
        <v>42433</v>
      </c>
      <c r="Z105" s="3">
        <f t="shared" si="48"/>
        <v>42436</v>
      </c>
      <c r="AA105" s="3">
        <f t="shared" si="48"/>
        <v>42437</v>
      </c>
      <c r="AB105" s="3">
        <f t="shared" si="48"/>
        <v>42437</v>
      </c>
      <c r="AC105" s="3">
        <f t="shared" si="48"/>
        <v>42439</v>
      </c>
      <c r="AD105" s="3">
        <f t="shared" si="48"/>
        <v>42440</v>
      </c>
      <c r="AE105" s="3">
        <f t="shared" si="48"/>
        <v>42445</v>
      </c>
      <c r="AF105" s="3">
        <f t="shared" si="48"/>
        <v>42446</v>
      </c>
      <c r="AG105" s="3">
        <f t="shared" si="48"/>
        <v>42480</v>
      </c>
    </row>
    <row r="106" spans="1:33" x14ac:dyDescent="0.15">
      <c r="A106" s="1" t="str">
        <f>+E106</f>
        <v>D5</v>
      </c>
      <c r="B106" s="1">
        <f>+AVERAGE(F106:M106)</f>
        <v>2.6383928571428572</v>
      </c>
      <c r="C106" s="1">
        <f>+AVERAGE(N106:S106)</f>
        <v>3.7303030303030305</v>
      </c>
      <c r="D106" s="1">
        <f>+AVERAGE(U106:AG106)</f>
        <v>4.1594479094289065</v>
      </c>
      <c r="E106" s="1" t="s">
        <v>19</v>
      </c>
      <c r="F106" s="1">
        <v>3</v>
      </c>
      <c r="G106" s="1">
        <v>2.25</v>
      </c>
      <c r="H106" s="1">
        <v>1.5</v>
      </c>
      <c r="I106" s="1">
        <v>2</v>
      </c>
      <c r="J106" s="1">
        <v>3.5</v>
      </c>
      <c r="K106" s="1">
        <v>2.8571428571428572</v>
      </c>
      <c r="L106" s="1">
        <v>3</v>
      </c>
      <c r="M106" s="1">
        <v>3</v>
      </c>
      <c r="N106" s="1">
        <v>4.290909090909091</v>
      </c>
      <c r="O106" s="1">
        <v>4.290909090909091</v>
      </c>
      <c r="P106" s="1">
        <v>3.2</v>
      </c>
      <c r="Q106" s="1">
        <v>3</v>
      </c>
      <c r="R106" s="1">
        <v>4</v>
      </c>
      <c r="S106" s="1">
        <v>3.6</v>
      </c>
      <c r="U106" s="1">
        <v>4.32398753894081</v>
      </c>
      <c r="V106" s="1">
        <v>4.3598615916955019</v>
      </c>
      <c r="W106" s="1">
        <v>3.6981132075471699</v>
      </c>
      <c r="X106" s="1">
        <v>4.1409214092140925</v>
      </c>
      <c r="Y106" s="1">
        <v>4.5517241379310347</v>
      </c>
      <c r="Z106" s="1">
        <v>4.3833865814696482</v>
      </c>
      <c r="AA106" s="1">
        <v>4.2374999999999998</v>
      </c>
      <c r="AB106" s="1">
        <v>4.102893890675241</v>
      </c>
      <c r="AC106" s="1">
        <v>4.3611111111111107</v>
      </c>
      <c r="AD106" s="1">
        <v>4.1898734177215191</v>
      </c>
      <c r="AE106" s="1">
        <v>3.2173913043478262</v>
      </c>
      <c r="AF106" s="1">
        <v>4.4800000000000004</v>
      </c>
      <c r="AG106" s="1">
        <v>4.0260586319218241</v>
      </c>
    </row>
    <row r="107" spans="1:33" x14ac:dyDescent="0.15">
      <c r="A107" s="1" t="str">
        <f t="shared" ref="A107:A124" si="49">+E107</f>
        <v>D10</v>
      </c>
      <c r="B107" s="1">
        <f t="shared" ref="B107:B110" si="50">+AVERAGE(F107:M107)</f>
        <v>4.115674603174603</v>
      </c>
      <c r="C107" s="1">
        <f t="shared" ref="C107:C110" si="51">+AVERAGE(N107:S107)</f>
        <v>4.7608754208754211</v>
      </c>
      <c r="D107" s="1">
        <f t="shared" ref="D107:D110" si="52">+AVERAGE(U107:AG107)</f>
        <v>4.8424006730445033</v>
      </c>
      <c r="E107" s="1" t="s">
        <v>21</v>
      </c>
      <c r="F107" s="1">
        <v>4.4571428571428573</v>
      </c>
      <c r="G107" s="1">
        <v>3.5</v>
      </c>
      <c r="H107" s="1">
        <v>3.1428571428571428</v>
      </c>
      <c r="I107" s="1">
        <v>4</v>
      </c>
      <c r="J107" s="1">
        <v>4.7111111111111112</v>
      </c>
      <c r="K107" s="1">
        <v>4.2</v>
      </c>
      <c r="L107" s="1">
        <v>4.4571428571428573</v>
      </c>
      <c r="M107" s="1">
        <v>4.4571428571428573</v>
      </c>
      <c r="N107" s="1">
        <v>5.0181818181818176</v>
      </c>
      <c r="O107" s="1">
        <v>5.0181818181818176</v>
      </c>
      <c r="P107" s="1">
        <v>4.5999999999999996</v>
      </c>
      <c r="Q107" s="1">
        <v>4.4000000000000004</v>
      </c>
      <c r="R107" s="1">
        <v>4.8888888888888884</v>
      </c>
      <c r="S107" s="1">
        <v>4.6399999999999997</v>
      </c>
      <c r="U107" s="1">
        <v>4.9470404984423677</v>
      </c>
      <c r="V107" s="1">
        <v>5.0519031141868513</v>
      </c>
      <c r="W107" s="1">
        <v>4.4000000000000004</v>
      </c>
      <c r="X107" s="1">
        <v>4.6829268292682924</v>
      </c>
      <c r="Y107" s="1">
        <v>5.2413793103448274</v>
      </c>
      <c r="Z107" s="1">
        <v>5.0223642172523961</v>
      </c>
      <c r="AA107" s="1">
        <v>4.8624999999999998</v>
      </c>
      <c r="AB107" s="1">
        <v>4.745980707395498</v>
      </c>
      <c r="AC107" s="1">
        <v>5.0555555555555554</v>
      </c>
      <c r="AD107" s="1">
        <v>4.8227848101265822</v>
      </c>
      <c r="AE107" s="1">
        <v>4.3458646616541357</v>
      </c>
      <c r="AF107" s="1">
        <v>5.0953846153846154</v>
      </c>
      <c r="AG107" s="1">
        <v>4.677524429967427</v>
      </c>
    </row>
    <row r="108" spans="1:33" x14ac:dyDescent="0.15">
      <c r="A108" s="1">
        <f t="shared" si="49"/>
        <v>15</v>
      </c>
      <c r="B108" s="1">
        <f t="shared" si="50"/>
        <v>5.2404761904761905</v>
      </c>
      <c r="C108" s="1">
        <f t="shared" si="51"/>
        <v>5.612058823529412</v>
      </c>
      <c r="D108" s="1">
        <f t="shared" si="52"/>
        <v>5.4790234386354433</v>
      </c>
      <c r="E108" s="1">
        <v>15</v>
      </c>
      <c r="F108" s="1">
        <v>5.6</v>
      </c>
      <c r="G108" s="1">
        <v>4.5333333333333332</v>
      </c>
      <c r="H108" s="1">
        <v>4.4571428571428573</v>
      </c>
      <c r="I108" s="1">
        <v>5.333333333333333</v>
      </c>
      <c r="J108" s="1">
        <v>5.6</v>
      </c>
      <c r="K108" s="1">
        <v>5.1999999999999993</v>
      </c>
      <c r="L108" s="1">
        <v>5.6</v>
      </c>
      <c r="M108" s="1">
        <v>5.6</v>
      </c>
      <c r="N108" s="1">
        <v>5.75</v>
      </c>
      <c r="O108" s="1">
        <v>5.7411764705882353</v>
      </c>
      <c r="P108" s="1">
        <v>5.6</v>
      </c>
      <c r="Q108" s="1">
        <v>5.3999999999999995</v>
      </c>
      <c r="R108" s="1">
        <v>5.7411764705882353</v>
      </c>
      <c r="S108" s="1">
        <v>5.4399999999999995</v>
      </c>
      <c r="U108" s="1">
        <v>5.5700934579439254</v>
      </c>
      <c r="V108" s="1">
        <v>5.7439446366782008</v>
      </c>
      <c r="W108" s="1">
        <v>4.8761904761904757</v>
      </c>
      <c r="X108" s="1">
        <v>5.2249322493224932</v>
      </c>
      <c r="Y108" s="1">
        <v>5.931034482758621</v>
      </c>
      <c r="Z108" s="1">
        <v>5.661341853035144</v>
      </c>
      <c r="AA108" s="1">
        <v>5.4874999999999998</v>
      </c>
      <c r="AB108" s="1">
        <v>5.389067524115756</v>
      </c>
      <c r="AC108" s="1">
        <v>5.75</v>
      </c>
      <c r="AD108" s="1">
        <v>5.4556962025316453</v>
      </c>
      <c r="AE108" s="1">
        <v>5.0977443609022552</v>
      </c>
      <c r="AF108" s="1">
        <v>5.7107692307692304</v>
      </c>
      <c r="AG108" s="1">
        <v>5.328990228013029</v>
      </c>
    </row>
    <row r="109" spans="1:33" x14ac:dyDescent="0.15">
      <c r="A109" s="1" t="str">
        <f t="shared" si="49"/>
        <v>D16</v>
      </c>
      <c r="B109" s="1">
        <f t="shared" si="50"/>
        <v>5.4233531746031742</v>
      </c>
      <c r="C109" s="1">
        <f t="shared" si="51"/>
        <v>5.7691176470588239</v>
      </c>
      <c r="D109" s="1">
        <f t="shared" si="52"/>
        <v>5.6063479917536325</v>
      </c>
      <c r="E109" s="1" t="s">
        <v>20</v>
      </c>
      <c r="F109" s="1">
        <v>5.72</v>
      </c>
      <c r="G109" s="1">
        <v>4.7111111111111112</v>
      </c>
      <c r="H109" s="1">
        <v>4.6857142857142859</v>
      </c>
      <c r="I109" s="1">
        <v>5.6</v>
      </c>
      <c r="J109" s="1">
        <v>5.76</v>
      </c>
      <c r="K109" s="1">
        <v>5.3999999999999995</v>
      </c>
      <c r="L109" s="1">
        <v>5.75</v>
      </c>
      <c r="M109" s="1">
        <v>5.76</v>
      </c>
      <c r="N109" s="1">
        <v>5.8999999999999995</v>
      </c>
      <c r="O109" s="1">
        <v>5.8823529411764701</v>
      </c>
      <c r="P109" s="1">
        <v>5.75</v>
      </c>
      <c r="Q109" s="1">
        <v>5.6</v>
      </c>
      <c r="R109" s="1">
        <v>5.8823529411764701</v>
      </c>
      <c r="S109" s="1">
        <v>5.6</v>
      </c>
      <c r="U109" s="1">
        <v>5.6947040498442369</v>
      </c>
      <c r="V109" s="1">
        <v>5.882352941176471</v>
      </c>
      <c r="W109" s="1">
        <v>4.9714285714285715</v>
      </c>
      <c r="X109" s="1">
        <v>5.3333333333333339</v>
      </c>
      <c r="Y109" s="1">
        <v>6.068965517241379</v>
      </c>
      <c r="Z109" s="1">
        <v>5.7891373801916934</v>
      </c>
      <c r="AA109" s="1">
        <v>5.6124999999999998</v>
      </c>
      <c r="AB109" s="1">
        <v>5.517684887459807</v>
      </c>
      <c r="AC109" s="1">
        <v>5.8888888888888893</v>
      </c>
      <c r="AD109" s="1">
        <v>5.5822784810126578</v>
      </c>
      <c r="AE109" s="1">
        <v>5.2481203007518795</v>
      </c>
      <c r="AF109" s="1">
        <v>5.8338461538461539</v>
      </c>
      <c r="AG109" s="1">
        <v>5.4592833876221496</v>
      </c>
    </row>
    <row r="110" spans="1:33" x14ac:dyDescent="0.15">
      <c r="A110" s="1">
        <f t="shared" si="49"/>
        <v>20</v>
      </c>
      <c r="B110" s="1">
        <f t="shared" si="50"/>
        <v>6.0822420634920631</v>
      </c>
      <c r="C110" s="1">
        <f t="shared" si="51"/>
        <v>6.3640196078431375</v>
      </c>
      <c r="D110" s="1">
        <f t="shared" si="52"/>
        <v>6.1156462042263842</v>
      </c>
      <c r="E110" s="1">
        <v>20</v>
      </c>
      <c r="F110" s="1">
        <v>6.1999999999999993</v>
      </c>
      <c r="G110" s="1">
        <v>5.4222222222222216</v>
      </c>
      <c r="H110" s="1">
        <v>5.6</v>
      </c>
      <c r="I110" s="1">
        <v>6.2857142857142856</v>
      </c>
      <c r="J110" s="1">
        <v>6.3999999999999995</v>
      </c>
      <c r="K110" s="1">
        <v>6</v>
      </c>
      <c r="L110" s="1">
        <v>6.35</v>
      </c>
      <c r="M110" s="1">
        <v>6.3999999999999995</v>
      </c>
      <c r="N110" s="1">
        <v>6.5</v>
      </c>
      <c r="O110" s="1">
        <v>6.447058823529412</v>
      </c>
      <c r="P110" s="1">
        <v>6.35</v>
      </c>
      <c r="Q110" s="1">
        <v>6.1999999999999993</v>
      </c>
      <c r="R110" s="1">
        <v>6.447058823529412</v>
      </c>
      <c r="S110" s="1">
        <v>6.24</v>
      </c>
      <c r="U110" s="1">
        <v>6.1931464174454831</v>
      </c>
      <c r="V110" s="1">
        <v>6.4359861591695502</v>
      </c>
      <c r="W110" s="1">
        <v>5.352380952380952</v>
      </c>
      <c r="X110" s="1">
        <v>5.7669376693766941</v>
      </c>
      <c r="Y110" s="1">
        <v>6.6206896551724137</v>
      </c>
      <c r="Z110" s="1">
        <v>6.3003194888178911</v>
      </c>
      <c r="AA110" s="1">
        <v>6.1124999999999998</v>
      </c>
      <c r="AB110" s="1">
        <v>6.0321543408360121</v>
      </c>
      <c r="AC110" s="1">
        <v>6.4444444444444446</v>
      </c>
      <c r="AD110" s="1">
        <v>6.0886075949367093</v>
      </c>
      <c r="AE110" s="1">
        <v>5.8496240601503757</v>
      </c>
      <c r="AF110" s="1">
        <v>6.3261538461538454</v>
      </c>
      <c r="AG110" s="1">
        <v>5.9804560260586319</v>
      </c>
    </row>
    <row r="111" spans="1:33" x14ac:dyDescent="0.15">
      <c r="A111" s="1">
        <f t="shared" si="49"/>
        <v>25</v>
      </c>
      <c r="B111" s="1">
        <f t="shared" ref="B111:B124" si="53">+AVERAGE(F111:M111)</f>
        <v>6.8686904761904763</v>
      </c>
      <c r="C111" s="1">
        <f t="shared" ref="C111:C124" si="54">+AVERAGE(N111:S111)</f>
        <v>7.1076470588235283</v>
      </c>
      <c r="D111" s="1">
        <f t="shared" ref="D111:D124" si="55">+AVERAGE(U111:AG111)</f>
        <v>6.7522689698173242</v>
      </c>
      <c r="E111" s="1">
        <v>25</v>
      </c>
      <c r="F111" s="1">
        <v>6.8</v>
      </c>
      <c r="G111" s="1">
        <v>6.24</v>
      </c>
      <c r="H111" s="1">
        <v>6.6</v>
      </c>
      <c r="I111" s="1">
        <v>7.1428571428571423</v>
      </c>
      <c r="J111" s="1">
        <v>7.2</v>
      </c>
      <c r="K111" s="1">
        <v>6.6666666666666661</v>
      </c>
      <c r="L111" s="1">
        <v>7.1</v>
      </c>
      <c r="M111" s="1">
        <v>7.2</v>
      </c>
      <c r="N111" s="1">
        <v>7.25</v>
      </c>
      <c r="O111" s="1">
        <v>7.1529411764705877</v>
      </c>
      <c r="P111" s="1">
        <v>7.1</v>
      </c>
      <c r="Q111" s="1">
        <v>6.9499999999999993</v>
      </c>
      <c r="R111" s="1">
        <v>7.1529411764705877</v>
      </c>
      <c r="S111" s="1">
        <v>7.04</v>
      </c>
      <c r="U111" s="1">
        <v>6.8161993769470399</v>
      </c>
      <c r="V111" s="1">
        <v>7.1280276816608996</v>
      </c>
      <c r="W111" s="1">
        <v>5.8285714285714283</v>
      </c>
      <c r="X111" s="1">
        <v>6.308943089430894</v>
      </c>
      <c r="Y111" s="1">
        <v>7.3103448275862064</v>
      </c>
      <c r="Z111" s="1">
        <v>6.939297124600639</v>
      </c>
      <c r="AA111" s="1">
        <v>6.7374999999999998</v>
      </c>
      <c r="AB111" s="1">
        <v>6.67524115755627</v>
      </c>
      <c r="AC111" s="1">
        <v>7.1388888888888893</v>
      </c>
      <c r="AD111" s="1">
        <v>6.7215189873417724</v>
      </c>
      <c r="AE111" s="1">
        <v>6.6015037593984953</v>
      </c>
      <c r="AF111" s="1">
        <v>6.9415384615384612</v>
      </c>
      <c r="AG111" s="1">
        <v>6.6319218241042339</v>
      </c>
    </row>
    <row r="112" spans="1:33" x14ac:dyDescent="0.15">
      <c r="A112" s="1">
        <f t="shared" si="49"/>
        <v>30</v>
      </c>
      <c r="B112" s="1">
        <f t="shared" si="53"/>
        <v>7.652916666666667</v>
      </c>
      <c r="C112" s="1">
        <f t="shared" si="54"/>
        <v>7.8512745098039218</v>
      </c>
      <c r="D112" s="1">
        <f t="shared" si="55"/>
        <v>7.388891735408265</v>
      </c>
      <c r="E112" s="1">
        <v>30</v>
      </c>
      <c r="F112" s="1">
        <v>7.4</v>
      </c>
      <c r="G112" s="1">
        <v>7.04</v>
      </c>
      <c r="H112" s="1">
        <v>7.6</v>
      </c>
      <c r="I112" s="1">
        <v>8</v>
      </c>
      <c r="J112" s="1">
        <v>8</v>
      </c>
      <c r="K112" s="1">
        <v>7.333333333333333</v>
      </c>
      <c r="L112" s="1">
        <v>7.85</v>
      </c>
      <c r="M112" s="1">
        <v>8</v>
      </c>
      <c r="N112" s="1">
        <v>8</v>
      </c>
      <c r="O112" s="1">
        <v>7.8588235294117652</v>
      </c>
      <c r="P112" s="1">
        <v>7.85</v>
      </c>
      <c r="Q112" s="1">
        <v>7.7</v>
      </c>
      <c r="R112" s="1">
        <v>7.8588235294117652</v>
      </c>
      <c r="S112" s="1">
        <v>7.84</v>
      </c>
      <c r="U112" s="1">
        <v>7.4392523364485985</v>
      </c>
      <c r="V112" s="1">
        <v>7.820069204152249</v>
      </c>
      <c r="W112" s="1">
        <v>6.3047619047619046</v>
      </c>
      <c r="X112" s="1">
        <v>6.8509485094850948</v>
      </c>
      <c r="Y112" s="1">
        <v>8</v>
      </c>
      <c r="Z112" s="1">
        <v>7.5782747603833869</v>
      </c>
      <c r="AA112" s="1">
        <v>7.3624999999999998</v>
      </c>
      <c r="AB112" s="1">
        <v>7.318327974276527</v>
      </c>
      <c r="AC112" s="1">
        <v>7.8333333333333339</v>
      </c>
      <c r="AD112" s="1">
        <v>7.3544303797468356</v>
      </c>
      <c r="AE112" s="1">
        <v>7.3533834586466158</v>
      </c>
      <c r="AF112" s="1">
        <v>7.5569230769230771</v>
      </c>
      <c r="AG112" s="1">
        <v>7.2833876221498368</v>
      </c>
    </row>
    <row r="113" spans="1:33" x14ac:dyDescent="0.15">
      <c r="A113" s="1">
        <f t="shared" si="49"/>
        <v>35</v>
      </c>
      <c r="B113" s="1">
        <f t="shared" si="53"/>
        <v>8.535263157894736</v>
      </c>
      <c r="C113" s="1">
        <f t="shared" si="54"/>
        <v>8.849333672863084</v>
      </c>
      <c r="D113" s="1">
        <f t="shared" si="55"/>
        <v>8.0767658030087333</v>
      </c>
      <c r="E113" s="1">
        <v>35</v>
      </c>
      <c r="F113" s="1">
        <v>8</v>
      </c>
      <c r="G113" s="1">
        <v>7.84</v>
      </c>
      <c r="H113" s="1">
        <v>8.6857142857142851</v>
      </c>
      <c r="I113" s="1">
        <v>8.8421052631578938</v>
      </c>
      <c r="J113" s="1">
        <v>9</v>
      </c>
      <c r="K113" s="1">
        <v>8</v>
      </c>
      <c r="L113" s="1">
        <v>8.9142857142857146</v>
      </c>
      <c r="M113" s="1">
        <v>9</v>
      </c>
      <c r="N113" s="1">
        <v>9.4545454545454533</v>
      </c>
      <c r="O113" s="1">
        <v>8.7529411764705873</v>
      </c>
      <c r="P113" s="1">
        <v>8.9142857142857146</v>
      </c>
      <c r="Q113" s="1">
        <v>8.5647058823529409</v>
      </c>
      <c r="R113" s="1">
        <v>8.6095238095238091</v>
      </c>
      <c r="S113" s="1">
        <v>8.8000000000000007</v>
      </c>
      <c r="U113" s="1">
        <v>8.0879120879120876</v>
      </c>
      <c r="V113" s="1">
        <v>8.5441176470588243</v>
      </c>
      <c r="W113" s="1">
        <v>6.7809523809523808</v>
      </c>
      <c r="X113" s="1">
        <v>7.3929539295392956</v>
      </c>
      <c r="Y113" s="1">
        <v>8.9523809523809526</v>
      </c>
      <c r="Z113" s="1">
        <v>8.277551020408163</v>
      </c>
      <c r="AA113" s="1">
        <v>7.9874999999999998</v>
      </c>
      <c r="AB113" s="1">
        <v>7.9614147909967841</v>
      </c>
      <c r="AC113" s="1">
        <v>8.7203791469194307</v>
      </c>
      <c r="AD113" s="1">
        <v>7.9873417721518987</v>
      </c>
      <c r="AE113" s="1">
        <v>8.1244444444444444</v>
      </c>
      <c r="AF113" s="1">
        <v>8.2461538461538453</v>
      </c>
      <c r="AG113" s="1">
        <v>7.9348534201954397</v>
      </c>
    </row>
    <row r="114" spans="1:33" x14ac:dyDescent="0.15">
      <c r="A114" s="1">
        <f t="shared" si="49"/>
        <v>40</v>
      </c>
      <c r="B114" s="1">
        <f t="shared" si="53"/>
        <v>9.6187827652223916</v>
      </c>
      <c r="C114" s="1">
        <f t="shared" si="54"/>
        <v>9.8896103896103895</v>
      </c>
      <c r="D114" s="1">
        <f t="shared" si="55"/>
        <v>8.8852851825617289</v>
      </c>
      <c r="E114" s="1">
        <v>40</v>
      </c>
      <c r="F114" s="1">
        <v>9.4545454545454533</v>
      </c>
      <c r="G114" s="1">
        <v>8.9846153846153847</v>
      </c>
      <c r="H114" s="1">
        <v>9.8285714285714274</v>
      </c>
      <c r="I114" s="1">
        <v>9.6842105263157894</v>
      </c>
      <c r="J114" s="1">
        <v>10</v>
      </c>
      <c r="K114" s="1">
        <v>8.9411764705882355</v>
      </c>
      <c r="L114" s="1">
        <v>10.057142857142857</v>
      </c>
      <c r="M114" s="1">
        <v>10</v>
      </c>
      <c r="N114" s="1">
        <v>10.909090909090908</v>
      </c>
      <c r="O114" s="1">
        <v>9.6941176470588228</v>
      </c>
      <c r="P114" s="1">
        <v>10.057142857142857</v>
      </c>
      <c r="Q114" s="1">
        <v>9.5058823529411764</v>
      </c>
      <c r="R114" s="1">
        <v>9.3714285714285719</v>
      </c>
      <c r="S114" s="1">
        <v>9.7999999999999989</v>
      </c>
      <c r="U114" s="1">
        <v>8.9670329670329672</v>
      </c>
      <c r="V114" s="1">
        <v>9.2794117647058822</v>
      </c>
      <c r="W114" s="1">
        <v>7.257142857142858</v>
      </c>
      <c r="X114" s="1">
        <v>7.9349593495934956</v>
      </c>
      <c r="Y114" s="1">
        <v>9.9047619047619051</v>
      </c>
      <c r="Z114" s="1">
        <v>9.0938775510204088</v>
      </c>
      <c r="AA114" s="1">
        <v>8.8412017167381975</v>
      </c>
      <c r="AB114" s="1">
        <v>8.7915789473684196</v>
      </c>
      <c r="AC114" s="1">
        <v>9.6682464454976298</v>
      </c>
      <c r="AD114" s="1">
        <v>8.9355608591885431</v>
      </c>
      <c r="AE114" s="1">
        <v>9.0133333333333319</v>
      </c>
      <c r="AF114" s="1">
        <v>9.1252747252747248</v>
      </c>
      <c r="AG114" s="1">
        <v>8.696324951644101</v>
      </c>
    </row>
    <row r="115" spans="1:33" x14ac:dyDescent="0.15">
      <c r="A115" s="1">
        <f t="shared" si="49"/>
        <v>45</v>
      </c>
      <c r="B115" s="1">
        <f t="shared" si="53"/>
        <v>10.71307160331928</v>
      </c>
      <c r="C115" s="1">
        <f t="shared" si="54"/>
        <v>10.846292540004507</v>
      </c>
      <c r="D115" s="1">
        <f t="shared" si="55"/>
        <v>9.7209494715045057</v>
      </c>
      <c r="E115" s="1">
        <v>45</v>
      </c>
      <c r="F115" s="1">
        <v>10.909090909090908</v>
      </c>
      <c r="G115" s="1">
        <v>10.215384615384615</v>
      </c>
      <c r="H115" s="1">
        <v>10.971428571428572</v>
      </c>
      <c r="I115" s="1">
        <v>10.526315789473683</v>
      </c>
      <c r="J115" s="1">
        <v>11</v>
      </c>
      <c r="K115" s="1">
        <v>9.882352941176471</v>
      </c>
      <c r="L115" s="1">
        <v>11.2</v>
      </c>
      <c r="M115" s="1">
        <v>11</v>
      </c>
      <c r="N115" s="1">
        <v>11.86206896551724</v>
      </c>
      <c r="O115" s="1">
        <v>10.635294117647058</v>
      </c>
      <c r="P115" s="1">
        <v>11.2</v>
      </c>
      <c r="Q115" s="1">
        <v>10.447058823529412</v>
      </c>
      <c r="R115" s="1">
        <v>10.133333333333333</v>
      </c>
      <c r="S115" s="1">
        <v>10.799999999999999</v>
      </c>
      <c r="U115" s="1">
        <v>9.8461538461538467</v>
      </c>
      <c r="V115" s="1">
        <v>10.014705882352942</v>
      </c>
      <c r="W115" s="1">
        <v>7.7333333333333334</v>
      </c>
      <c r="X115" s="1">
        <v>8.7945823927765225</v>
      </c>
      <c r="Y115" s="1">
        <v>10.857142857142858</v>
      </c>
      <c r="Z115" s="1">
        <v>9.9102040816326529</v>
      </c>
      <c r="AA115" s="1">
        <v>9.6995708154506435</v>
      </c>
      <c r="AB115" s="1">
        <v>9.6336842105263152</v>
      </c>
      <c r="AC115" s="1">
        <v>10.616113744075829</v>
      </c>
      <c r="AD115" s="1">
        <v>9.8902147971360375</v>
      </c>
      <c r="AE115" s="1">
        <v>9.9022222222222211</v>
      </c>
      <c r="AF115" s="1">
        <v>10.004395604395604</v>
      </c>
      <c r="AG115" s="1">
        <v>9.4700193423597678</v>
      </c>
    </row>
    <row r="116" spans="1:33" x14ac:dyDescent="0.15">
      <c r="A116" s="1" t="str">
        <f t="shared" si="49"/>
        <v>D50</v>
      </c>
      <c r="B116" s="1">
        <f t="shared" si="53"/>
        <v>11.695907253871448</v>
      </c>
      <c r="C116" s="1">
        <f t="shared" si="54"/>
        <v>11.752893582512771</v>
      </c>
      <c r="D116" s="1">
        <f t="shared" si="55"/>
        <v>10.577339241131565</v>
      </c>
      <c r="E116" s="1" t="s">
        <v>22</v>
      </c>
      <c r="F116" s="1">
        <v>11.938461538461539</v>
      </c>
      <c r="G116" s="1">
        <v>11.428571428571427</v>
      </c>
      <c r="H116" s="1">
        <v>12</v>
      </c>
      <c r="I116" s="1">
        <v>11.408695652173913</v>
      </c>
      <c r="J116" s="1">
        <v>11.968</v>
      </c>
      <c r="K116" s="1">
        <v>10.823529411764705</v>
      </c>
      <c r="L116" s="1">
        <v>12.088888888888889</v>
      </c>
      <c r="M116" s="1">
        <v>11.911111111111111</v>
      </c>
      <c r="N116" s="1">
        <v>12.689655172413792</v>
      </c>
      <c r="O116" s="1">
        <v>11.617391304347825</v>
      </c>
      <c r="P116" s="1">
        <v>12.123076923076923</v>
      </c>
      <c r="Q116" s="1">
        <v>11.391999999999999</v>
      </c>
      <c r="R116" s="1">
        <v>10.895238095238094</v>
      </c>
      <c r="S116" s="1">
        <v>11.799999999999999</v>
      </c>
      <c r="U116" s="1">
        <v>10.725274725274726</v>
      </c>
      <c r="V116" s="1">
        <v>10.75</v>
      </c>
      <c r="W116" s="1">
        <v>8.435643564356436</v>
      </c>
      <c r="X116" s="1">
        <v>9.697516930022573</v>
      </c>
      <c r="Y116" s="1">
        <v>11.80952380952381</v>
      </c>
      <c r="Z116" s="1">
        <v>10.726530612244899</v>
      </c>
      <c r="AA116" s="1">
        <v>10.557939914163089</v>
      </c>
      <c r="AB116" s="1">
        <v>10.475789473684209</v>
      </c>
      <c r="AC116" s="1">
        <v>11.563981042654028</v>
      </c>
      <c r="AD116" s="1">
        <v>10.844868735083532</v>
      </c>
      <c r="AE116" s="1">
        <v>10.79111111111111</v>
      </c>
      <c r="AF116" s="1">
        <v>10.883516483516484</v>
      </c>
      <c r="AG116" s="1">
        <v>10.243713733075435</v>
      </c>
    </row>
    <row r="117" spans="1:33" x14ac:dyDescent="0.15">
      <c r="A117" s="1">
        <f t="shared" si="49"/>
        <v>55</v>
      </c>
      <c r="B117" s="1">
        <f t="shared" si="53"/>
        <v>12.663150554759248</v>
      </c>
      <c r="C117" s="1">
        <f t="shared" si="54"/>
        <v>12.722359921253949</v>
      </c>
      <c r="D117" s="1">
        <f t="shared" si="55"/>
        <v>11.455866609133844</v>
      </c>
      <c r="E117" s="1">
        <v>55</v>
      </c>
      <c r="F117" s="1">
        <v>12.86153846153846</v>
      </c>
      <c r="G117" s="1">
        <v>12.571428571428571</v>
      </c>
      <c r="H117" s="1">
        <v>13</v>
      </c>
      <c r="I117" s="1">
        <v>12.452173913043477</v>
      </c>
      <c r="J117" s="1">
        <v>12.927999999999999</v>
      </c>
      <c r="K117" s="1">
        <v>11.714285714285714</v>
      </c>
      <c r="L117" s="1">
        <v>12.977777777777778</v>
      </c>
      <c r="M117" s="1">
        <v>12.799999999999999</v>
      </c>
      <c r="N117" s="1">
        <v>13.517241379310345</v>
      </c>
      <c r="O117" s="1">
        <v>12.660869565217391</v>
      </c>
      <c r="P117" s="1">
        <v>13.046153846153846</v>
      </c>
      <c r="Q117" s="1">
        <v>12.352</v>
      </c>
      <c r="R117" s="1">
        <v>11.957894736842105</v>
      </c>
      <c r="S117" s="1">
        <v>12.799999999999999</v>
      </c>
      <c r="U117" s="1">
        <v>11.604395604395604</v>
      </c>
      <c r="V117" s="1">
        <v>11.48529411764706</v>
      </c>
      <c r="W117" s="1">
        <v>9.425742574257427</v>
      </c>
      <c r="X117" s="1">
        <v>10.600451467268623</v>
      </c>
      <c r="Y117" s="1">
        <v>12.761904761904763</v>
      </c>
      <c r="Z117" s="1">
        <v>11.542857142857143</v>
      </c>
      <c r="AA117" s="1">
        <v>11.416309012875537</v>
      </c>
      <c r="AB117" s="1">
        <v>11.317894736842105</v>
      </c>
      <c r="AC117" s="1">
        <v>12.511848341232227</v>
      </c>
      <c r="AD117" s="1">
        <v>11.799522673031026</v>
      </c>
      <c r="AE117" s="1">
        <v>11.68</v>
      </c>
      <c r="AF117" s="1">
        <v>11.762637362637363</v>
      </c>
      <c r="AG117" s="1">
        <v>11.017408123791103</v>
      </c>
    </row>
    <row r="118" spans="1:33" x14ac:dyDescent="0.15">
      <c r="A118" s="1">
        <f t="shared" si="49"/>
        <v>60</v>
      </c>
      <c r="B118" s="1">
        <f t="shared" si="53"/>
        <v>13.626192174974785</v>
      </c>
      <c r="C118" s="1">
        <f t="shared" si="54"/>
        <v>13.72524313551726</v>
      </c>
      <c r="D118" s="1">
        <f t="shared" si="55"/>
        <v>12.334393977136127</v>
      </c>
      <c r="E118" s="1">
        <v>60</v>
      </c>
      <c r="F118" s="1">
        <v>13.784615384615385</v>
      </c>
      <c r="G118" s="1">
        <v>13.714285714285714</v>
      </c>
      <c r="H118" s="1">
        <v>14</v>
      </c>
      <c r="I118" s="1">
        <v>13.495652173913044</v>
      </c>
      <c r="J118" s="1">
        <v>13.888</v>
      </c>
      <c r="K118" s="1">
        <v>12.571428571428571</v>
      </c>
      <c r="L118" s="1">
        <v>13.866666666666667</v>
      </c>
      <c r="M118" s="1">
        <v>13.688888888888888</v>
      </c>
      <c r="N118" s="1">
        <v>14.344827586206897</v>
      </c>
      <c r="O118" s="1">
        <v>13.704347826086956</v>
      </c>
      <c r="P118" s="1">
        <v>13.969230769230769</v>
      </c>
      <c r="Q118" s="1">
        <v>13.311999999999999</v>
      </c>
      <c r="R118" s="1">
        <v>13.221052631578948</v>
      </c>
      <c r="S118" s="1">
        <v>13.799999999999999</v>
      </c>
      <c r="U118" s="1">
        <v>12.483516483516484</v>
      </c>
      <c r="V118" s="1">
        <v>12.22058823529412</v>
      </c>
      <c r="W118" s="1">
        <v>10.415841584158418</v>
      </c>
      <c r="X118" s="1">
        <v>11.503386004514672</v>
      </c>
      <c r="Y118" s="1">
        <v>13.714285714285715</v>
      </c>
      <c r="Z118" s="1">
        <v>12.359183673469389</v>
      </c>
      <c r="AA118" s="1">
        <v>12.274678111587981</v>
      </c>
      <c r="AB118" s="1">
        <v>12.159999999999998</v>
      </c>
      <c r="AC118" s="1">
        <v>13.459715639810426</v>
      </c>
      <c r="AD118" s="1">
        <v>12.75417661097852</v>
      </c>
      <c r="AE118" s="1">
        <v>12.568888888888887</v>
      </c>
      <c r="AF118" s="1">
        <v>12.641758241758243</v>
      </c>
      <c r="AG118" s="1">
        <v>11.79110251450677</v>
      </c>
    </row>
    <row r="119" spans="1:33" x14ac:dyDescent="0.15">
      <c r="A119" s="1">
        <f t="shared" si="49"/>
        <v>65</v>
      </c>
      <c r="B119" s="1">
        <f t="shared" si="53"/>
        <v>14.589233795190319</v>
      </c>
      <c r="C119" s="1">
        <f t="shared" si="54"/>
        <v>14.728126349780574</v>
      </c>
      <c r="D119" s="1">
        <f t="shared" si="55"/>
        <v>13.212921345138406</v>
      </c>
      <c r="E119" s="1">
        <v>65</v>
      </c>
      <c r="F119" s="1">
        <v>14.707692307692309</v>
      </c>
      <c r="G119" s="1">
        <v>14.857142857142858</v>
      </c>
      <c r="H119" s="1">
        <v>15</v>
      </c>
      <c r="I119" s="1">
        <v>14.539130434782608</v>
      </c>
      <c r="J119" s="1">
        <v>14.847999999999999</v>
      </c>
      <c r="K119" s="1">
        <v>13.428571428571427</v>
      </c>
      <c r="L119" s="1">
        <v>14.755555555555556</v>
      </c>
      <c r="M119" s="1">
        <v>14.577777777777778</v>
      </c>
      <c r="N119" s="1">
        <v>15.172413793103448</v>
      </c>
      <c r="O119" s="1">
        <v>14.747826086956522</v>
      </c>
      <c r="P119" s="1">
        <v>14.892307692307693</v>
      </c>
      <c r="Q119" s="1">
        <v>14.272</v>
      </c>
      <c r="R119" s="1">
        <v>14.484210526315788</v>
      </c>
      <c r="S119" s="1">
        <v>14.799999999999999</v>
      </c>
      <c r="U119" s="1">
        <v>13.362637362637361</v>
      </c>
      <c r="V119" s="1">
        <v>12.955882352941178</v>
      </c>
      <c r="W119" s="1">
        <v>11.405940594059407</v>
      </c>
      <c r="X119" s="1">
        <v>12.406320541760721</v>
      </c>
      <c r="Y119" s="1">
        <v>14.666666666666668</v>
      </c>
      <c r="Z119" s="1">
        <v>13.175510204081633</v>
      </c>
      <c r="AA119" s="1">
        <v>13.133047210300429</v>
      </c>
      <c r="AB119" s="1">
        <v>13.002105263157894</v>
      </c>
      <c r="AC119" s="1">
        <v>14.407582938388625</v>
      </c>
      <c r="AD119" s="1">
        <v>13.708830548926013</v>
      </c>
      <c r="AE119" s="1">
        <v>13.457777777777777</v>
      </c>
      <c r="AF119" s="1">
        <v>13.520879120879123</v>
      </c>
      <c r="AG119" s="1">
        <v>12.564796905222437</v>
      </c>
    </row>
    <row r="120" spans="1:33" x14ac:dyDescent="0.15">
      <c r="A120" s="1">
        <f t="shared" si="49"/>
        <v>70</v>
      </c>
      <c r="B120" s="1">
        <f t="shared" si="53"/>
        <v>15.552275415405848</v>
      </c>
      <c r="C120" s="1">
        <f t="shared" si="54"/>
        <v>15.731009564043887</v>
      </c>
      <c r="D120" s="1">
        <f t="shared" si="55"/>
        <v>14.091448713140684</v>
      </c>
      <c r="E120" s="1">
        <v>70</v>
      </c>
      <c r="F120" s="1">
        <v>15.63076923076923</v>
      </c>
      <c r="G120" s="1">
        <v>16</v>
      </c>
      <c r="H120" s="1">
        <v>16</v>
      </c>
      <c r="I120" s="1">
        <v>15.582608695652173</v>
      </c>
      <c r="J120" s="1">
        <v>15.808</v>
      </c>
      <c r="K120" s="1">
        <v>14.285714285714285</v>
      </c>
      <c r="L120" s="1">
        <v>15.644444444444444</v>
      </c>
      <c r="M120" s="1">
        <v>15.466666666666667</v>
      </c>
      <c r="N120" s="1">
        <v>16</v>
      </c>
      <c r="O120" s="1">
        <v>15.791304347826088</v>
      </c>
      <c r="P120" s="1">
        <v>15.815384615384616</v>
      </c>
      <c r="Q120" s="1">
        <v>15.231999999999999</v>
      </c>
      <c r="R120" s="1">
        <v>15.747368421052631</v>
      </c>
      <c r="S120" s="1">
        <v>15.8</v>
      </c>
      <c r="U120" s="1">
        <v>14.241758241758241</v>
      </c>
      <c r="V120" s="1">
        <v>13.691176470588236</v>
      </c>
      <c r="W120" s="1">
        <v>12.396039603960396</v>
      </c>
      <c r="X120" s="1">
        <v>13.309255079006771</v>
      </c>
      <c r="Y120" s="1">
        <v>15.619047619047619</v>
      </c>
      <c r="Z120" s="1">
        <v>13.991836734693878</v>
      </c>
      <c r="AA120" s="1">
        <v>13.991416309012875</v>
      </c>
      <c r="AB120" s="1">
        <v>13.844210526315788</v>
      </c>
      <c r="AC120" s="1">
        <v>15.355450236966824</v>
      </c>
      <c r="AD120" s="1">
        <v>14.663484486873507</v>
      </c>
      <c r="AE120" s="1">
        <v>14.346666666666664</v>
      </c>
      <c r="AF120" s="1">
        <v>14.4</v>
      </c>
      <c r="AG120" s="1">
        <v>13.338491295938105</v>
      </c>
    </row>
    <row r="121" spans="1:33" x14ac:dyDescent="0.15">
      <c r="A121" s="1">
        <f t="shared" si="49"/>
        <v>75</v>
      </c>
      <c r="B121" s="1">
        <f t="shared" si="53"/>
        <v>16.902094943240456</v>
      </c>
      <c r="C121" s="1">
        <f t="shared" si="54"/>
        <v>17.415188297541235</v>
      </c>
      <c r="D121" s="1">
        <f t="shared" si="55"/>
        <v>15.102152927743608</v>
      </c>
      <c r="E121" s="1">
        <v>75</v>
      </c>
      <c r="F121" s="1">
        <v>16.8</v>
      </c>
      <c r="G121" s="1">
        <v>17.523809523809522</v>
      </c>
      <c r="H121" s="1">
        <v>17.684210526315788</v>
      </c>
      <c r="I121" s="1">
        <v>16.96</v>
      </c>
      <c r="J121" s="1">
        <v>17.505882352941175</v>
      </c>
      <c r="K121" s="1">
        <v>15.142857142857142</v>
      </c>
      <c r="L121" s="1">
        <v>16.96</v>
      </c>
      <c r="M121" s="1">
        <v>16.64</v>
      </c>
      <c r="N121" s="1">
        <v>18</v>
      </c>
      <c r="O121" s="1">
        <v>17.505882352941175</v>
      </c>
      <c r="P121" s="1">
        <v>17.505882352941175</v>
      </c>
      <c r="Q121" s="1">
        <v>16.457142857142856</v>
      </c>
      <c r="R121" s="1">
        <v>17.600000000000001</v>
      </c>
      <c r="S121" s="1">
        <v>17.422222222222221</v>
      </c>
      <c r="U121" s="1">
        <v>15.12087912087912</v>
      </c>
      <c r="V121" s="1">
        <v>14.426470588235295</v>
      </c>
      <c r="W121" s="1">
        <v>13.386138613861387</v>
      </c>
      <c r="X121" s="1">
        <v>14.212189616252822</v>
      </c>
      <c r="Y121" s="1">
        <v>17.660714285714285</v>
      </c>
      <c r="Z121" s="1">
        <v>14.808163265306124</v>
      </c>
      <c r="AA121" s="1">
        <v>14.849785407725321</v>
      </c>
      <c r="AB121" s="1">
        <v>14.686315789473682</v>
      </c>
      <c r="AC121" s="1">
        <v>16.932330827067666</v>
      </c>
      <c r="AD121" s="1">
        <v>15.618138424821002</v>
      </c>
      <c r="AE121" s="1">
        <v>15.235555555555553</v>
      </c>
      <c r="AF121" s="1">
        <v>15.27912087912088</v>
      </c>
      <c r="AG121" s="1">
        <v>14.11218568665377</v>
      </c>
    </row>
    <row r="122" spans="1:33" x14ac:dyDescent="0.15">
      <c r="A122" s="1">
        <f t="shared" si="49"/>
        <v>80</v>
      </c>
      <c r="B122" s="1">
        <f t="shared" si="53"/>
        <v>18.4122010909627</v>
      </c>
      <c r="C122" s="1">
        <f t="shared" si="54"/>
        <v>19.386554621848742</v>
      </c>
      <c r="D122" s="1">
        <f t="shared" si="55"/>
        <v>16.4529127569512</v>
      </c>
      <c r="E122" s="1">
        <v>80</v>
      </c>
      <c r="F122" s="1">
        <v>18.133333333333333</v>
      </c>
      <c r="G122" s="1">
        <v>19.047619047619047</v>
      </c>
      <c r="H122" s="1">
        <v>19.368421052631579</v>
      </c>
      <c r="I122" s="1">
        <v>18.559999999999999</v>
      </c>
      <c r="J122" s="1">
        <v>19.388235294117646</v>
      </c>
      <c r="K122" s="1">
        <v>16</v>
      </c>
      <c r="L122" s="1">
        <v>18.559999999999999</v>
      </c>
      <c r="M122" s="1">
        <v>18.239999999999998</v>
      </c>
      <c r="N122" s="1">
        <v>20</v>
      </c>
      <c r="O122" s="1">
        <v>19.388235294117646</v>
      </c>
      <c r="P122" s="1">
        <v>19.388235294117646</v>
      </c>
      <c r="Q122" s="1">
        <v>18.742857142857144</v>
      </c>
      <c r="R122" s="1">
        <v>19.599999999999998</v>
      </c>
      <c r="S122" s="1">
        <v>19.2</v>
      </c>
      <c r="U122" s="1">
        <v>16</v>
      </c>
      <c r="V122" s="1">
        <v>15.161764705882355</v>
      </c>
      <c r="W122" s="1">
        <v>14.376237623762378</v>
      </c>
      <c r="X122" s="1">
        <v>15.11512415349887</v>
      </c>
      <c r="Y122" s="1">
        <v>20.428571428571431</v>
      </c>
      <c r="Z122" s="1">
        <v>15.624489795918368</v>
      </c>
      <c r="AA122" s="1">
        <v>15.708154506437769</v>
      </c>
      <c r="AB122" s="1">
        <v>15.528421052631577</v>
      </c>
      <c r="AC122" s="1">
        <v>19.845864661654133</v>
      </c>
      <c r="AD122" s="1">
        <v>18.021739130434781</v>
      </c>
      <c r="AE122" s="1">
        <v>16.524154589371971</v>
      </c>
      <c r="AF122" s="1">
        <v>16.667464114832541</v>
      </c>
      <c r="AG122" s="1">
        <v>14.885880077369439</v>
      </c>
    </row>
    <row r="123" spans="1:33" x14ac:dyDescent="0.15">
      <c r="A123" s="1" t="str">
        <f t="shared" si="49"/>
        <v>D84</v>
      </c>
      <c r="B123" s="1">
        <f t="shared" si="53"/>
        <v>19.747905056759546</v>
      </c>
      <c r="C123" s="1">
        <f t="shared" si="54"/>
        <v>20.963647681294741</v>
      </c>
      <c r="D123" s="1">
        <f t="shared" si="55"/>
        <v>18.351464822331973</v>
      </c>
      <c r="E123" s="1" t="s">
        <v>23</v>
      </c>
      <c r="F123" s="1">
        <v>19.2</v>
      </c>
      <c r="G123" s="1">
        <v>20.266666666666666</v>
      </c>
      <c r="H123" s="1">
        <v>20.715789473684211</v>
      </c>
      <c r="I123" s="1">
        <v>19.84</v>
      </c>
      <c r="J123" s="1">
        <v>20.894117647058824</v>
      </c>
      <c r="K123" s="1">
        <v>17.706666666666667</v>
      </c>
      <c r="L123" s="1">
        <v>19.84</v>
      </c>
      <c r="M123" s="1">
        <v>19.52</v>
      </c>
      <c r="N123" s="1">
        <v>21.599999999999998</v>
      </c>
      <c r="O123" s="1">
        <v>20.894117647058824</v>
      </c>
      <c r="P123" s="1">
        <v>20.894117647058824</v>
      </c>
      <c r="Q123" s="1">
        <v>20.571428571428569</v>
      </c>
      <c r="R123" s="1">
        <v>21.2</v>
      </c>
      <c r="S123" s="1">
        <v>20.62222222222222</v>
      </c>
      <c r="U123" s="1">
        <v>19.100000000000001</v>
      </c>
      <c r="V123" s="1">
        <v>15.750000000000002</v>
      </c>
      <c r="W123" s="1">
        <v>15.168316831683171</v>
      </c>
      <c r="X123" s="1">
        <v>15.83747178329571</v>
      </c>
      <c r="Y123" s="1">
        <v>22.642857142857142</v>
      </c>
      <c r="Z123" s="1">
        <v>17.488700564971754</v>
      </c>
      <c r="AA123" s="1">
        <v>17.948087431693988</v>
      </c>
      <c r="AB123" s="1">
        <v>17.081395348837198</v>
      </c>
      <c r="AC123" s="1">
        <v>22.176691729323306</v>
      </c>
      <c r="AD123" s="1">
        <v>20.717391304347828</v>
      </c>
      <c r="AE123" s="1">
        <v>19.519323671497574</v>
      </c>
      <c r="AF123" s="1">
        <v>19.633971291866033</v>
      </c>
      <c r="AG123" s="1">
        <v>15.504835589941973</v>
      </c>
    </row>
    <row r="124" spans="1:33" x14ac:dyDescent="0.15">
      <c r="A124" s="1">
        <f t="shared" si="49"/>
        <v>85</v>
      </c>
      <c r="B124" s="1">
        <f t="shared" si="53"/>
        <v>20.081831048208755</v>
      </c>
      <c r="C124" s="1">
        <f t="shared" si="54"/>
        <v>21.357920946156238</v>
      </c>
      <c r="D124" s="1">
        <f t="shared" si="55"/>
        <v>18.925654712458314</v>
      </c>
      <c r="E124" s="1">
        <v>85</v>
      </c>
      <c r="F124" s="1">
        <v>19.466666666666665</v>
      </c>
      <c r="G124" s="1">
        <v>20.571428571428569</v>
      </c>
      <c r="H124" s="1">
        <v>21.052631578947366</v>
      </c>
      <c r="I124" s="1">
        <v>20.16</v>
      </c>
      <c r="J124" s="1">
        <v>21.270588235294117</v>
      </c>
      <c r="K124" s="1">
        <v>18.133333333333333</v>
      </c>
      <c r="L124" s="1">
        <v>20.16</v>
      </c>
      <c r="M124" s="1">
        <v>19.84</v>
      </c>
      <c r="N124" s="1">
        <v>22</v>
      </c>
      <c r="O124" s="1">
        <v>21.270588235294117</v>
      </c>
      <c r="P124" s="1">
        <v>21.270588235294117</v>
      </c>
      <c r="Q124" s="1">
        <v>21.028571428571425</v>
      </c>
      <c r="R124" s="1">
        <v>21.599999999999998</v>
      </c>
      <c r="S124" s="1">
        <v>20.977777777777778</v>
      </c>
      <c r="U124" s="1">
        <v>19.875</v>
      </c>
      <c r="V124" s="1">
        <v>15.897058823529413</v>
      </c>
      <c r="W124" s="1">
        <v>15.366336633663369</v>
      </c>
      <c r="X124" s="1">
        <v>16.10264900662251</v>
      </c>
      <c r="Y124" s="1">
        <v>23.196428571428569</v>
      </c>
      <c r="Z124" s="1">
        <v>18.364406779661017</v>
      </c>
      <c r="AA124" s="1">
        <v>18.795081967213115</v>
      </c>
      <c r="AB124" s="1">
        <v>17.982558139534873</v>
      </c>
      <c r="AC124" s="1">
        <v>22.7593984962406</v>
      </c>
      <c r="AD124" s="1">
        <v>21.391304347826086</v>
      </c>
      <c r="AE124" s="1">
        <v>20.268115942028977</v>
      </c>
      <c r="AF124" s="1">
        <v>20.375598086124405</v>
      </c>
      <c r="AG124" s="1">
        <v>15.659574468085106</v>
      </c>
    </row>
    <row r="125" spans="1:33" x14ac:dyDescent="0.15">
      <c r="A125" s="1" t="str">
        <f t="shared" ref="A125" si="56">+E125</f>
        <v>D90</v>
      </c>
      <c r="B125" s="1">
        <f t="shared" ref="B125" si="57">+AVERAGE(F125:M125)</f>
        <v>21.935806277056273</v>
      </c>
      <c r="C125" s="1">
        <f t="shared" ref="C125" si="58">+AVERAGE(N125:S125)</f>
        <v>24.39771043771044</v>
      </c>
      <c r="D125" s="1">
        <f t="shared" ref="D125" si="59">+AVERAGE(U125:AG125)</f>
        <v>22.781248602432331</v>
      </c>
      <c r="E125" s="1" t="s">
        <v>24</v>
      </c>
      <c r="F125" s="1">
        <v>20.799999999999997</v>
      </c>
      <c r="G125" s="1">
        <v>22.095238095238095</v>
      </c>
      <c r="H125" s="1">
        <v>23.31</v>
      </c>
      <c r="I125" s="1">
        <v>21.759999999999998</v>
      </c>
      <c r="J125" s="1">
        <v>24.054545454545455</v>
      </c>
      <c r="K125" s="1">
        <v>20.266666666666666</v>
      </c>
      <c r="L125" s="1">
        <v>21.759999999999998</v>
      </c>
      <c r="M125" s="1">
        <v>21.439999999999998</v>
      </c>
      <c r="N125" s="1">
        <v>25.433333333333334</v>
      </c>
      <c r="O125" s="1">
        <v>24.22</v>
      </c>
      <c r="P125" s="1">
        <v>24.22</v>
      </c>
      <c r="Q125" s="1">
        <v>24.22</v>
      </c>
      <c r="R125" s="1">
        <v>24.881818181818183</v>
      </c>
      <c r="S125" s="1">
        <v>23.411111111111111</v>
      </c>
      <c r="U125" s="1">
        <v>23.75</v>
      </c>
      <c r="V125" s="1">
        <v>20.660839160839174</v>
      </c>
      <c r="W125" s="1">
        <v>18.364406779661032</v>
      </c>
      <c r="X125" s="1">
        <v>21.235099337748341</v>
      </c>
      <c r="Y125" s="1">
        <v>25.964285714285715</v>
      </c>
      <c r="Z125" s="1">
        <v>22.742937853107346</v>
      </c>
      <c r="AA125" s="1">
        <v>23.030054644808743</v>
      </c>
      <c r="AB125" s="1">
        <v>22.488372093023244</v>
      </c>
      <c r="AC125" s="1">
        <v>25.672932330827066</v>
      </c>
      <c r="AD125" s="1">
        <v>24.760869565217391</v>
      </c>
      <c r="AE125" s="1">
        <v>24.01207729468598</v>
      </c>
      <c r="AF125" s="1">
        <v>24.08373205741627</v>
      </c>
      <c r="AG125" s="1">
        <v>19.390624999999996</v>
      </c>
    </row>
    <row r="126" spans="1:33" x14ac:dyDescent="0.15">
      <c r="A126" s="1" t="str">
        <f t="shared" ref="A126" si="60">+E126</f>
        <v>D95</v>
      </c>
      <c r="B126" s="1">
        <f t="shared" ref="B126" si="61">+AVERAGE(F126:M126)</f>
        <v>25.934280303030302</v>
      </c>
      <c r="C126" s="1">
        <f t="shared" ref="C126" si="62">+AVERAGE(N126:S126)</f>
        <v>28.836641414141415</v>
      </c>
      <c r="D126" s="1">
        <f t="shared" ref="D126" si="63">+AVERAGE(U126:AG126)</f>
        <v>27.14062430121616</v>
      </c>
      <c r="E126" s="1" t="s">
        <v>25</v>
      </c>
      <c r="F126" s="1">
        <v>22.133333333333333</v>
      </c>
      <c r="G126" s="1">
        <v>27.6</v>
      </c>
      <c r="H126" s="1">
        <v>27.86</v>
      </c>
      <c r="I126" s="1">
        <v>26.3</v>
      </c>
      <c r="J126" s="1">
        <v>28.190909090909091</v>
      </c>
      <c r="K126" s="1">
        <v>22.4</v>
      </c>
      <c r="L126" s="1">
        <v>26.95</v>
      </c>
      <c r="M126" s="1">
        <v>26.04</v>
      </c>
      <c r="N126" s="1">
        <v>29.224999999999998</v>
      </c>
      <c r="O126" s="1">
        <v>28.77</v>
      </c>
      <c r="P126" s="1">
        <v>28.77</v>
      </c>
      <c r="Q126" s="1">
        <v>28.77</v>
      </c>
      <c r="R126" s="1">
        <v>29.018181818181816</v>
      </c>
      <c r="S126" s="1">
        <v>28.466666666666665</v>
      </c>
      <c r="U126" s="1">
        <v>27.625</v>
      </c>
      <c r="V126" s="1">
        <v>26.080419580419594</v>
      </c>
      <c r="W126" s="1">
        <v>24.932203389830526</v>
      </c>
      <c r="X126" s="1">
        <v>26.367549668874169</v>
      </c>
      <c r="Y126" s="1">
        <v>28.732142857142858</v>
      </c>
      <c r="Z126" s="1">
        <v>27.121468926553675</v>
      </c>
      <c r="AA126" s="1">
        <v>27.265027322404372</v>
      </c>
      <c r="AB126" s="1">
        <v>26.994186046511615</v>
      </c>
      <c r="AC126" s="1">
        <v>28.586466165413533</v>
      </c>
      <c r="AD126" s="1">
        <v>28.130434782608695</v>
      </c>
      <c r="AE126" s="1">
        <v>27.756038647342983</v>
      </c>
      <c r="AF126" s="1">
        <v>27.791866028708135</v>
      </c>
      <c r="AG126" s="1">
        <v>25.4453125</v>
      </c>
    </row>
    <row r="137" spans="1:6" x14ac:dyDescent="0.15">
      <c r="B137" s="1" t="s">
        <v>10</v>
      </c>
      <c r="C137" s="1" t="s">
        <v>11</v>
      </c>
      <c r="D137" s="1" t="s">
        <v>12</v>
      </c>
      <c r="E137" s="5" t="s">
        <v>18</v>
      </c>
      <c r="F137" s="5" t="s">
        <v>15</v>
      </c>
    </row>
    <row r="138" spans="1:6" x14ac:dyDescent="0.15">
      <c r="A138" s="1">
        <f>+B106</f>
        <v>2.6383928571428572</v>
      </c>
      <c r="B138" s="1" t="str">
        <f>+A106</f>
        <v>D5</v>
      </c>
    </row>
    <row r="139" spans="1:6" x14ac:dyDescent="0.15">
      <c r="A139" s="1">
        <f t="shared" ref="A139:A158" si="64">+B107</f>
        <v>4.115674603174603</v>
      </c>
      <c r="B139" s="1" t="str">
        <f t="shared" ref="B139:B158" si="65">+A107</f>
        <v>D10</v>
      </c>
    </row>
    <row r="140" spans="1:6" x14ac:dyDescent="0.15">
      <c r="A140" s="1">
        <f t="shared" si="64"/>
        <v>5.2404761904761905</v>
      </c>
      <c r="B140" s="1">
        <f t="shared" si="65"/>
        <v>15</v>
      </c>
    </row>
    <row r="141" spans="1:6" x14ac:dyDescent="0.15">
      <c r="A141" s="1">
        <f t="shared" si="64"/>
        <v>5.4233531746031742</v>
      </c>
      <c r="B141" s="1" t="str">
        <f t="shared" si="65"/>
        <v>D16</v>
      </c>
    </row>
    <row r="142" spans="1:6" x14ac:dyDescent="0.15">
      <c r="A142" s="1">
        <f t="shared" si="64"/>
        <v>6.0822420634920631</v>
      </c>
      <c r="B142" s="1">
        <f t="shared" si="65"/>
        <v>20</v>
      </c>
    </row>
    <row r="143" spans="1:6" x14ac:dyDescent="0.15">
      <c r="A143" s="1">
        <f t="shared" si="64"/>
        <v>6.8686904761904763</v>
      </c>
      <c r="B143" s="1">
        <f t="shared" si="65"/>
        <v>25</v>
      </c>
    </row>
    <row r="144" spans="1:6" x14ac:dyDescent="0.15">
      <c r="A144" s="1">
        <f t="shared" si="64"/>
        <v>7.652916666666667</v>
      </c>
      <c r="B144" s="1">
        <f t="shared" si="65"/>
        <v>30</v>
      </c>
    </row>
    <row r="145" spans="1:3" x14ac:dyDescent="0.15">
      <c r="A145" s="1">
        <f t="shared" si="64"/>
        <v>8.535263157894736</v>
      </c>
      <c r="B145" s="1">
        <f t="shared" si="65"/>
        <v>35</v>
      </c>
    </row>
    <row r="146" spans="1:3" x14ac:dyDescent="0.15">
      <c r="A146" s="1">
        <f t="shared" si="64"/>
        <v>9.6187827652223916</v>
      </c>
      <c r="B146" s="1">
        <f t="shared" si="65"/>
        <v>40</v>
      </c>
    </row>
    <row r="147" spans="1:3" x14ac:dyDescent="0.15">
      <c r="A147" s="1">
        <f t="shared" si="64"/>
        <v>10.71307160331928</v>
      </c>
      <c r="B147" s="1">
        <f t="shared" si="65"/>
        <v>45</v>
      </c>
    </row>
    <row r="148" spans="1:3" x14ac:dyDescent="0.15">
      <c r="A148" s="1">
        <f t="shared" si="64"/>
        <v>11.695907253871448</v>
      </c>
      <c r="B148" s="1" t="str">
        <f t="shared" si="65"/>
        <v>D50</v>
      </c>
    </row>
    <row r="149" spans="1:3" x14ac:dyDescent="0.15">
      <c r="A149" s="1">
        <f t="shared" si="64"/>
        <v>12.663150554759248</v>
      </c>
      <c r="B149" s="1">
        <f t="shared" si="65"/>
        <v>55</v>
      </c>
    </row>
    <row r="150" spans="1:3" x14ac:dyDescent="0.15">
      <c r="A150" s="1">
        <f t="shared" si="64"/>
        <v>13.626192174974785</v>
      </c>
      <c r="B150" s="1">
        <f t="shared" si="65"/>
        <v>60</v>
      </c>
    </row>
    <row r="151" spans="1:3" x14ac:dyDescent="0.15">
      <c r="A151" s="1">
        <f t="shared" si="64"/>
        <v>14.589233795190319</v>
      </c>
      <c r="B151" s="1">
        <f t="shared" si="65"/>
        <v>65</v>
      </c>
    </row>
    <row r="152" spans="1:3" x14ac:dyDescent="0.15">
      <c r="A152" s="1">
        <f t="shared" si="64"/>
        <v>15.552275415405848</v>
      </c>
      <c r="B152" s="1">
        <f t="shared" si="65"/>
        <v>70</v>
      </c>
    </row>
    <row r="153" spans="1:3" x14ac:dyDescent="0.15">
      <c r="A153" s="1">
        <f t="shared" si="64"/>
        <v>16.902094943240456</v>
      </c>
      <c r="B153" s="1">
        <f t="shared" si="65"/>
        <v>75</v>
      </c>
    </row>
    <row r="154" spans="1:3" x14ac:dyDescent="0.15">
      <c r="A154" s="1">
        <f t="shared" si="64"/>
        <v>18.4122010909627</v>
      </c>
      <c r="B154" s="1">
        <f t="shared" si="65"/>
        <v>80</v>
      </c>
    </row>
    <row r="155" spans="1:3" x14ac:dyDescent="0.15">
      <c r="A155" s="1">
        <f t="shared" si="64"/>
        <v>19.747905056759546</v>
      </c>
      <c r="B155" s="1" t="str">
        <f t="shared" si="65"/>
        <v>D84</v>
      </c>
    </row>
    <row r="156" spans="1:3" x14ac:dyDescent="0.15">
      <c r="A156" s="1">
        <f t="shared" si="64"/>
        <v>20.081831048208755</v>
      </c>
      <c r="B156" s="1">
        <f t="shared" si="65"/>
        <v>85</v>
      </c>
    </row>
    <row r="157" spans="1:3" x14ac:dyDescent="0.15">
      <c r="A157" s="1">
        <f t="shared" si="64"/>
        <v>21.935806277056273</v>
      </c>
      <c r="B157" s="1" t="str">
        <f t="shared" si="65"/>
        <v>D90</v>
      </c>
    </row>
    <row r="158" spans="1:3" x14ac:dyDescent="0.15">
      <c r="A158" s="1">
        <f t="shared" si="64"/>
        <v>25.934280303030302</v>
      </c>
      <c r="B158" s="1" t="str">
        <f t="shared" si="65"/>
        <v>D95</v>
      </c>
    </row>
    <row r="159" spans="1:3" x14ac:dyDescent="0.15">
      <c r="A159" s="1">
        <f>+C106</f>
        <v>3.7303030303030305</v>
      </c>
      <c r="C159" s="1" t="str">
        <f>+B138</f>
        <v>D5</v>
      </c>
    </row>
    <row r="160" spans="1:3" x14ac:dyDescent="0.15">
      <c r="A160" s="1">
        <f t="shared" ref="A160:A179" si="66">+C107</f>
        <v>4.7608754208754211</v>
      </c>
      <c r="C160" s="1" t="str">
        <f t="shared" ref="C160:C179" si="67">+B139</f>
        <v>D10</v>
      </c>
    </row>
    <row r="161" spans="1:18" x14ac:dyDescent="0.15">
      <c r="A161" s="1">
        <f t="shared" si="66"/>
        <v>5.612058823529412</v>
      </c>
      <c r="C161" s="1">
        <f t="shared" si="67"/>
        <v>15</v>
      </c>
    </row>
    <row r="162" spans="1:18" x14ac:dyDescent="0.15">
      <c r="A162" s="1">
        <f t="shared" si="66"/>
        <v>5.7691176470588239</v>
      </c>
      <c r="C162" s="1" t="str">
        <f t="shared" si="67"/>
        <v>D16</v>
      </c>
    </row>
    <row r="163" spans="1:18" x14ac:dyDescent="0.15">
      <c r="A163" s="1">
        <f t="shared" si="66"/>
        <v>6.3640196078431375</v>
      </c>
      <c r="C163" s="1">
        <f t="shared" si="67"/>
        <v>20</v>
      </c>
    </row>
    <row r="164" spans="1:18" x14ac:dyDescent="0.15">
      <c r="A164" s="1">
        <f t="shared" si="66"/>
        <v>7.1076470588235283</v>
      </c>
      <c r="C164" s="1">
        <f t="shared" si="67"/>
        <v>25</v>
      </c>
      <c r="J164" s="2"/>
      <c r="K164" s="3"/>
      <c r="L164" s="3"/>
      <c r="M164" s="3"/>
      <c r="O164" s="3"/>
      <c r="P164" s="3"/>
      <c r="Q164" s="3"/>
      <c r="R164" s="3"/>
    </row>
    <row r="165" spans="1:18" x14ac:dyDescent="0.15">
      <c r="A165" s="1">
        <f t="shared" si="66"/>
        <v>7.8512745098039218</v>
      </c>
      <c r="C165" s="1">
        <f t="shared" si="67"/>
        <v>30</v>
      </c>
    </row>
    <row r="166" spans="1:18" x14ac:dyDescent="0.15">
      <c r="A166" s="1">
        <f t="shared" si="66"/>
        <v>8.849333672863084</v>
      </c>
      <c r="C166" s="1">
        <f t="shared" si="67"/>
        <v>35</v>
      </c>
    </row>
    <row r="167" spans="1:18" x14ac:dyDescent="0.15">
      <c r="A167" s="1">
        <f t="shared" si="66"/>
        <v>9.8896103896103895</v>
      </c>
      <c r="C167" s="1">
        <f t="shared" si="67"/>
        <v>40</v>
      </c>
    </row>
    <row r="168" spans="1:18" x14ac:dyDescent="0.15">
      <c r="A168" s="1">
        <f t="shared" si="66"/>
        <v>10.846292540004507</v>
      </c>
      <c r="C168" s="1">
        <f t="shared" si="67"/>
        <v>45</v>
      </c>
    </row>
    <row r="169" spans="1:18" x14ac:dyDescent="0.15">
      <c r="A169" s="1">
        <f t="shared" si="66"/>
        <v>11.752893582512771</v>
      </c>
      <c r="C169" s="1" t="str">
        <f t="shared" si="67"/>
        <v>D50</v>
      </c>
    </row>
    <row r="170" spans="1:18" x14ac:dyDescent="0.15">
      <c r="A170" s="1">
        <f t="shared" si="66"/>
        <v>12.722359921253949</v>
      </c>
      <c r="C170" s="1">
        <f t="shared" si="67"/>
        <v>55</v>
      </c>
    </row>
    <row r="171" spans="1:18" x14ac:dyDescent="0.15">
      <c r="A171" s="1">
        <f t="shared" si="66"/>
        <v>13.72524313551726</v>
      </c>
      <c r="C171" s="1">
        <f t="shared" si="67"/>
        <v>60</v>
      </c>
    </row>
    <row r="172" spans="1:18" x14ac:dyDescent="0.15">
      <c r="A172" s="1">
        <f t="shared" si="66"/>
        <v>14.728126349780574</v>
      </c>
      <c r="C172" s="1">
        <f t="shared" si="67"/>
        <v>65</v>
      </c>
    </row>
    <row r="173" spans="1:18" x14ac:dyDescent="0.15">
      <c r="A173" s="1">
        <f t="shared" si="66"/>
        <v>15.731009564043887</v>
      </c>
      <c r="C173" s="1">
        <f t="shared" si="67"/>
        <v>70</v>
      </c>
    </row>
    <row r="174" spans="1:18" x14ac:dyDescent="0.15">
      <c r="A174" s="1">
        <f t="shared" si="66"/>
        <v>17.415188297541235</v>
      </c>
      <c r="C174" s="1">
        <f t="shared" si="67"/>
        <v>75</v>
      </c>
    </row>
    <row r="175" spans="1:18" x14ac:dyDescent="0.15">
      <c r="A175" s="1">
        <f t="shared" si="66"/>
        <v>19.386554621848742</v>
      </c>
      <c r="C175" s="1">
        <f t="shared" si="67"/>
        <v>80</v>
      </c>
    </row>
    <row r="176" spans="1:18" x14ac:dyDescent="0.15">
      <c r="A176" s="1">
        <f t="shared" si="66"/>
        <v>20.963647681294741</v>
      </c>
      <c r="C176" s="1" t="str">
        <f t="shared" si="67"/>
        <v>D84</v>
      </c>
    </row>
    <row r="177" spans="1:4" x14ac:dyDescent="0.15">
      <c r="A177" s="1">
        <f t="shared" si="66"/>
        <v>21.357920946156238</v>
      </c>
      <c r="C177" s="1">
        <f t="shared" si="67"/>
        <v>85</v>
      </c>
    </row>
    <row r="178" spans="1:4" x14ac:dyDescent="0.15">
      <c r="A178" s="1">
        <f t="shared" si="66"/>
        <v>24.39771043771044</v>
      </c>
      <c r="C178" s="1" t="str">
        <f t="shared" si="67"/>
        <v>D90</v>
      </c>
    </row>
    <row r="179" spans="1:4" x14ac:dyDescent="0.15">
      <c r="A179" s="1">
        <f t="shared" si="66"/>
        <v>28.836641414141415</v>
      </c>
      <c r="C179" s="1" t="str">
        <f t="shared" si="67"/>
        <v>D95</v>
      </c>
    </row>
    <row r="180" spans="1:4" x14ac:dyDescent="0.15">
      <c r="A180" s="1">
        <f>+D106</f>
        <v>4.1594479094289065</v>
      </c>
      <c r="D180" s="1" t="str">
        <f>+C159</f>
        <v>D5</v>
      </c>
    </row>
    <row r="181" spans="1:4" x14ac:dyDescent="0.15">
      <c r="A181" s="1">
        <f t="shared" ref="A181:A200" si="68">+D107</f>
        <v>4.8424006730445033</v>
      </c>
      <c r="D181" s="1" t="str">
        <f t="shared" ref="D181:D200" si="69">+C160</f>
        <v>D10</v>
      </c>
    </row>
    <row r="182" spans="1:4" x14ac:dyDescent="0.15">
      <c r="A182" s="1">
        <f t="shared" si="68"/>
        <v>5.4790234386354433</v>
      </c>
      <c r="D182" s="1">
        <f t="shared" si="69"/>
        <v>15</v>
      </c>
    </row>
    <row r="183" spans="1:4" x14ac:dyDescent="0.15">
      <c r="A183" s="1">
        <f t="shared" si="68"/>
        <v>5.6063479917536325</v>
      </c>
      <c r="D183" s="1" t="str">
        <f t="shared" si="69"/>
        <v>D16</v>
      </c>
    </row>
    <row r="184" spans="1:4" x14ac:dyDescent="0.15">
      <c r="A184" s="1">
        <f t="shared" si="68"/>
        <v>6.1156462042263842</v>
      </c>
      <c r="D184" s="1">
        <f t="shared" si="69"/>
        <v>20</v>
      </c>
    </row>
    <row r="185" spans="1:4" x14ac:dyDescent="0.15">
      <c r="A185" s="1">
        <f t="shared" si="68"/>
        <v>6.7522689698173242</v>
      </c>
      <c r="D185" s="1">
        <f t="shared" si="69"/>
        <v>25</v>
      </c>
    </row>
    <row r="186" spans="1:4" x14ac:dyDescent="0.15">
      <c r="A186" s="1">
        <f t="shared" si="68"/>
        <v>7.388891735408265</v>
      </c>
      <c r="D186" s="1">
        <f t="shared" si="69"/>
        <v>30</v>
      </c>
    </row>
    <row r="187" spans="1:4" x14ac:dyDescent="0.15">
      <c r="A187" s="1">
        <f t="shared" si="68"/>
        <v>8.0767658030087333</v>
      </c>
      <c r="D187" s="1">
        <f t="shared" si="69"/>
        <v>35</v>
      </c>
    </row>
    <row r="188" spans="1:4" x14ac:dyDescent="0.15">
      <c r="A188" s="1">
        <f t="shared" si="68"/>
        <v>8.8852851825617289</v>
      </c>
      <c r="D188" s="1">
        <f t="shared" si="69"/>
        <v>40</v>
      </c>
    </row>
    <row r="189" spans="1:4" x14ac:dyDescent="0.15">
      <c r="A189" s="1">
        <f t="shared" si="68"/>
        <v>9.7209494715045057</v>
      </c>
      <c r="D189" s="1">
        <f t="shared" si="69"/>
        <v>45</v>
      </c>
    </row>
    <row r="190" spans="1:4" x14ac:dyDescent="0.15">
      <c r="A190" s="1">
        <f t="shared" si="68"/>
        <v>10.577339241131565</v>
      </c>
      <c r="D190" s="1" t="str">
        <f t="shared" si="69"/>
        <v>D50</v>
      </c>
    </row>
    <row r="191" spans="1:4" x14ac:dyDescent="0.15">
      <c r="A191" s="1">
        <f t="shared" si="68"/>
        <v>11.455866609133844</v>
      </c>
      <c r="D191" s="1">
        <f t="shared" si="69"/>
        <v>55</v>
      </c>
    </row>
    <row r="192" spans="1:4" x14ac:dyDescent="0.15">
      <c r="A192" s="1">
        <f t="shared" si="68"/>
        <v>12.334393977136127</v>
      </c>
      <c r="D192" s="1">
        <f t="shared" si="69"/>
        <v>60</v>
      </c>
    </row>
    <row r="193" spans="1:12" x14ac:dyDescent="0.15">
      <c r="A193" s="1">
        <f t="shared" si="68"/>
        <v>13.212921345138406</v>
      </c>
      <c r="D193" s="1">
        <f t="shared" si="69"/>
        <v>65</v>
      </c>
    </row>
    <row r="194" spans="1:12" x14ac:dyDescent="0.15">
      <c r="A194" s="1">
        <f t="shared" si="68"/>
        <v>14.091448713140684</v>
      </c>
      <c r="D194" s="1">
        <f t="shared" si="69"/>
        <v>70</v>
      </c>
    </row>
    <row r="195" spans="1:12" x14ac:dyDescent="0.15">
      <c r="A195" s="1">
        <f t="shared" si="68"/>
        <v>15.102152927743608</v>
      </c>
      <c r="D195" s="1">
        <f t="shared" si="69"/>
        <v>75</v>
      </c>
    </row>
    <row r="196" spans="1:12" x14ac:dyDescent="0.15">
      <c r="A196" s="1">
        <f t="shared" si="68"/>
        <v>16.4529127569512</v>
      </c>
      <c r="D196" s="1">
        <f t="shared" si="69"/>
        <v>80</v>
      </c>
    </row>
    <row r="197" spans="1:12" x14ac:dyDescent="0.15">
      <c r="A197" s="1">
        <f t="shared" si="68"/>
        <v>18.351464822331973</v>
      </c>
      <c r="D197" s="1" t="str">
        <f t="shared" si="69"/>
        <v>D84</v>
      </c>
      <c r="G197" s="5"/>
      <c r="H197" s="5"/>
      <c r="I197" s="5"/>
      <c r="J197" s="5"/>
      <c r="K197" s="5"/>
      <c r="L197" s="6"/>
    </row>
    <row r="198" spans="1:12" x14ac:dyDescent="0.15">
      <c r="A198" s="1">
        <f t="shared" si="68"/>
        <v>18.925654712458314</v>
      </c>
      <c r="D198" s="1">
        <f t="shared" si="69"/>
        <v>85</v>
      </c>
      <c r="G198" s="5"/>
      <c r="H198" s="5"/>
      <c r="I198" s="5"/>
      <c r="J198" s="5"/>
      <c r="K198" s="5"/>
      <c r="L198" s="5"/>
    </row>
    <row r="199" spans="1:12" x14ac:dyDescent="0.15">
      <c r="A199" s="1">
        <f t="shared" si="68"/>
        <v>22.781248602432331</v>
      </c>
      <c r="D199" s="1" t="str">
        <f t="shared" si="69"/>
        <v>D90</v>
      </c>
      <c r="G199" s="6"/>
      <c r="H199" s="6"/>
      <c r="I199" s="6"/>
      <c r="J199" s="6"/>
      <c r="K199" s="5"/>
      <c r="L199" s="6"/>
    </row>
    <row r="200" spans="1:12" x14ac:dyDescent="0.15">
      <c r="A200" s="1">
        <f t="shared" si="68"/>
        <v>27.14062430121616</v>
      </c>
      <c r="D200" s="1" t="str">
        <f t="shared" si="69"/>
        <v>D95</v>
      </c>
      <c r="H200"/>
      <c r="I200"/>
      <c r="J200"/>
      <c r="K200"/>
      <c r="L200"/>
    </row>
    <row r="201" spans="1:12" x14ac:dyDescent="0.15">
      <c r="A201" s="1">
        <v>0.01</v>
      </c>
      <c r="E201" s="1">
        <v>0</v>
      </c>
      <c r="F201" s="1">
        <v>0</v>
      </c>
      <c r="H201"/>
      <c r="I201"/>
      <c r="J201"/>
      <c r="K201"/>
      <c r="L201"/>
    </row>
    <row r="202" spans="1:12" x14ac:dyDescent="0.15">
      <c r="A202" s="1">
        <v>6.3E-2</v>
      </c>
      <c r="E202" s="1">
        <v>0</v>
      </c>
      <c r="F202" s="1">
        <v>0</v>
      </c>
      <c r="G202" s="5"/>
      <c r="H202"/>
      <c r="I202"/>
      <c r="J202"/>
      <c r="K202"/>
      <c r="L202"/>
    </row>
    <row r="203" spans="1:12" x14ac:dyDescent="0.15">
      <c r="A203" s="1">
        <v>6.4000000000000001E-2</v>
      </c>
      <c r="E203" s="1">
        <v>5</v>
      </c>
      <c r="F203" s="1">
        <v>0</v>
      </c>
      <c r="G203" s="5"/>
      <c r="H203"/>
      <c r="I203"/>
      <c r="J203"/>
      <c r="K203"/>
      <c r="L203"/>
    </row>
    <row r="204" spans="1:12" x14ac:dyDescent="0.15">
      <c r="A204" s="1">
        <v>0.125</v>
      </c>
      <c r="E204" s="1">
        <v>5</v>
      </c>
      <c r="F204" s="1">
        <v>0</v>
      </c>
      <c r="G204" s="6"/>
      <c r="H204"/>
      <c r="I204"/>
      <c r="J204"/>
      <c r="K204"/>
      <c r="L204"/>
    </row>
    <row r="205" spans="1:12" x14ac:dyDescent="0.15">
      <c r="A205" s="1">
        <v>0.25</v>
      </c>
      <c r="E205" s="1">
        <v>5</v>
      </c>
      <c r="F205" s="1">
        <v>0</v>
      </c>
      <c r="G205"/>
      <c r="H205"/>
      <c r="I205"/>
      <c r="J205"/>
      <c r="K205"/>
      <c r="L205"/>
    </row>
    <row r="206" spans="1:12" x14ac:dyDescent="0.15">
      <c r="A206" s="1">
        <v>0.5</v>
      </c>
      <c r="E206" s="1">
        <v>5</v>
      </c>
      <c r="F206" s="1">
        <v>0</v>
      </c>
      <c r="G206"/>
      <c r="H206"/>
      <c r="I206"/>
      <c r="J206"/>
      <c r="K206"/>
      <c r="L206"/>
    </row>
    <row r="207" spans="1:12" x14ac:dyDescent="0.15">
      <c r="A207" s="1">
        <v>1</v>
      </c>
      <c r="E207" s="1">
        <v>5</v>
      </c>
      <c r="F207" s="1">
        <v>0</v>
      </c>
      <c r="G207"/>
      <c r="H207"/>
      <c r="I207"/>
      <c r="J207"/>
      <c r="K207"/>
      <c r="L207"/>
    </row>
    <row r="208" spans="1:12" x14ac:dyDescent="0.15">
      <c r="A208" s="1">
        <v>2</v>
      </c>
      <c r="E208" s="1">
        <v>35</v>
      </c>
      <c r="F208" s="1">
        <v>0</v>
      </c>
      <c r="G208"/>
      <c r="H208"/>
      <c r="I208"/>
      <c r="J208"/>
      <c r="K208"/>
      <c r="L208"/>
    </row>
    <row r="209" spans="1:12" x14ac:dyDescent="0.15">
      <c r="A209" s="1">
        <v>4</v>
      </c>
      <c r="E209" s="1">
        <v>35</v>
      </c>
      <c r="F209" s="1">
        <v>0</v>
      </c>
      <c r="G209"/>
      <c r="H209"/>
      <c r="I209"/>
      <c r="J209"/>
      <c r="K209"/>
      <c r="L209"/>
    </row>
    <row r="210" spans="1:12" x14ac:dyDescent="0.15">
      <c r="A210" s="1">
        <v>8</v>
      </c>
      <c r="E210" s="1">
        <v>65</v>
      </c>
      <c r="F210" s="1">
        <v>30</v>
      </c>
      <c r="G210"/>
      <c r="H210"/>
      <c r="I210"/>
      <c r="J210"/>
      <c r="K210"/>
      <c r="L210"/>
    </row>
    <row r="211" spans="1:12" x14ac:dyDescent="0.15">
      <c r="A211" s="1">
        <v>16</v>
      </c>
      <c r="E211" s="1">
        <v>100</v>
      </c>
      <c r="F211" s="1">
        <v>70</v>
      </c>
      <c r="G211"/>
      <c r="H211"/>
      <c r="I211"/>
      <c r="J211"/>
      <c r="K211"/>
      <c r="L211"/>
    </row>
    <row r="212" spans="1:12" x14ac:dyDescent="0.15">
      <c r="A212" s="1">
        <v>32</v>
      </c>
      <c r="B212" s="5"/>
      <c r="C212" s="5"/>
      <c r="D212" s="5"/>
      <c r="E212" s="1">
        <v>100</v>
      </c>
      <c r="F212" s="1">
        <v>100</v>
      </c>
      <c r="G212"/>
      <c r="H212"/>
      <c r="I212"/>
      <c r="J212"/>
      <c r="K212"/>
      <c r="L212"/>
    </row>
    <row r="213" spans="1:12" x14ac:dyDescent="0.15">
      <c r="A213"/>
      <c r="B213" s="5"/>
      <c r="C213" s="5"/>
      <c r="D213" s="5"/>
      <c r="G213"/>
      <c r="H213"/>
      <c r="I213"/>
      <c r="J213"/>
      <c r="K213"/>
      <c r="L213"/>
    </row>
    <row r="214" spans="1:12" x14ac:dyDescent="0.15">
      <c r="G214"/>
      <c r="H214"/>
      <c r="I214"/>
      <c r="J214"/>
      <c r="K214"/>
      <c r="L214"/>
    </row>
    <row r="215" spans="1:12" x14ac:dyDescent="0.15">
      <c r="G215"/>
      <c r="H215"/>
      <c r="I215"/>
      <c r="J215"/>
      <c r="K215"/>
      <c r="L215"/>
    </row>
    <row r="216" spans="1:12" x14ac:dyDescent="0.15">
      <c r="A216"/>
      <c r="B216"/>
      <c r="C216"/>
      <c r="D216"/>
      <c r="G216"/>
      <c r="H216"/>
      <c r="I216"/>
      <c r="J216"/>
      <c r="K216"/>
      <c r="L216"/>
    </row>
    <row r="217" spans="1:12" x14ac:dyDescent="0.15">
      <c r="A217"/>
      <c r="B217"/>
      <c r="C217"/>
      <c r="D217"/>
      <c r="G217"/>
      <c r="H217"/>
      <c r="I217"/>
      <c r="J217"/>
      <c r="K217"/>
      <c r="L217"/>
    </row>
    <row r="218" spans="1:12" x14ac:dyDescent="0.1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15">
      <c r="A219" s="4"/>
      <c r="B219" s="4"/>
      <c r="C219" s="4"/>
      <c r="D219" s="4"/>
      <c r="E219"/>
      <c r="F219"/>
      <c r="G219"/>
      <c r="H219"/>
      <c r="I219"/>
      <c r="J219"/>
      <c r="K219"/>
      <c r="L219"/>
    </row>
    <row r="220" spans="1:12" x14ac:dyDescent="0.15">
      <c r="A220" s="4"/>
      <c r="B220" s="4"/>
      <c r="C220" s="4"/>
      <c r="D220" s="4"/>
      <c r="G220"/>
      <c r="H220"/>
      <c r="I220"/>
      <c r="J220"/>
      <c r="K220"/>
      <c r="L220"/>
    </row>
    <row r="221" spans="1:12" x14ac:dyDescent="0.15">
      <c r="A221" s="4"/>
      <c r="B221" s="4"/>
      <c r="C221" s="4"/>
      <c r="D221" s="4"/>
      <c r="E221" s="4"/>
      <c r="F221" s="4"/>
      <c r="G221"/>
      <c r="H221"/>
      <c r="I221"/>
      <c r="J221"/>
      <c r="K221"/>
      <c r="L221"/>
    </row>
    <row r="222" spans="1:12" x14ac:dyDescent="0.15">
      <c r="A222" s="4"/>
      <c r="B222" s="4"/>
      <c r="C222" s="4"/>
      <c r="D222" s="4"/>
      <c r="E222" s="4"/>
      <c r="F222" s="4"/>
      <c r="G222"/>
      <c r="H222"/>
      <c r="I222"/>
      <c r="J222"/>
      <c r="K222"/>
      <c r="L222"/>
    </row>
    <row r="223" spans="1:12" x14ac:dyDescent="0.15">
      <c r="A223" s="4"/>
      <c r="B223" s="4"/>
      <c r="C223" s="4"/>
      <c r="D223" s="4"/>
      <c r="E223" s="4"/>
      <c r="F223" s="4"/>
      <c r="G223"/>
      <c r="H223"/>
      <c r="I223"/>
      <c r="J223"/>
      <c r="K223"/>
      <c r="L223"/>
    </row>
    <row r="224" spans="1:12" x14ac:dyDescent="0.15">
      <c r="A224" s="4"/>
      <c r="B224" s="4"/>
      <c r="C224" s="4"/>
      <c r="D224" s="4"/>
      <c r="E224" s="4"/>
      <c r="F224" s="4"/>
      <c r="G224"/>
      <c r="H224"/>
      <c r="I224"/>
      <c r="J224"/>
      <c r="K224"/>
      <c r="L224"/>
    </row>
    <row r="225" spans="1:12" x14ac:dyDescent="0.15">
      <c r="A225" s="4"/>
      <c r="B225" s="4"/>
      <c r="C225" s="4"/>
      <c r="D225" s="4"/>
      <c r="E225" s="4"/>
      <c r="F225" s="4"/>
      <c r="G225"/>
      <c r="H225"/>
      <c r="I225"/>
      <c r="J225"/>
      <c r="K225"/>
      <c r="L225"/>
    </row>
    <row r="226" spans="1:12" x14ac:dyDescent="0.15">
      <c r="A226" s="4"/>
      <c r="B226" s="4"/>
      <c r="C226" s="4"/>
      <c r="D226" s="4"/>
      <c r="E226" s="4"/>
      <c r="F226" s="4"/>
      <c r="G226"/>
      <c r="H226"/>
      <c r="I226"/>
      <c r="J226"/>
      <c r="K226"/>
      <c r="L226"/>
    </row>
    <row r="227" spans="1:12" x14ac:dyDescent="0.15">
      <c r="A227" s="4"/>
      <c r="B227" s="4"/>
      <c r="C227" s="4"/>
      <c r="D227" s="4"/>
      <c r="E227" s="4"/>
      <c r="F227" s="4"/>
      <c r="G227"/>
      <c r="H227"/>
      <c r="I227"/>
      <c r="J227"/>
      <c r="K227"/>
      <c r="L227"/>
    </row>
    <row r="228" spans="1:12" x14ac:dyDescent="0.15">
      <c r="A228" s="4"/>
      <c r="B228" s="4"/>
      <c r="C228" s="4"/>
      <c r="D228" s="4"/>
      <c r="E228" s="4"/>
      <c r="F228" s="4"/>
      <c r="G228"/>
      <c r="H228"/>
      <c r="I228"/>
      <c r="J228"/>
      <c r="K228"/>
      <c r="L228"/>
    </row>
    <row r="229" spans="1:12" x14ac:dyDescent="0.15">
      <c r="A229" s="4"/>
      <c r="B229" s="4"/>
      <c r="C229" s="4"/>
      <c r="D229" s="4"/>
      <c r="E229" s="4"/>
      <c r="F229" s="4"/>
      <c r="G229"/>
      <c r="H229"/>
      <c r="I229"/>
      <c r="J229"/>
      <c r="K229"/>
      <c r="L229"/>
    </row>
    <row r="230" spans="1:12" x14ac:dyDescent="0.15">
      <c r="A230" s="4"/>
      <c r="B230" s="4"/>
      <c r="C230" s="4"/>
      <c r="D230" s="4"/>
      <c r="E230" s="4"/>
      <c r="F230" s="4"/>
      <c r="G230"/>
      <c r="H230"/>
      <c r="I230"/>
      <c r="J230"/>
      <c r="K230"/>
      <c r="L230"/>
    </row>
    <row r="231" spans="1:12" x14ac:dyDescent="0.15">
      <c r="A231" s="4"/>
      <c r="B231" s="4"/>
      <c r="C231" s="4"/>
      <c r="D231" s="4"/>
      <c r="E231" s="4"/>
      <c r="F231" s="4"/>
      <c r="G231"/>
      <c r="H231"/>
      <c r="I231"/>
      <c r="J231"/>
      <c r="K231"/>
      <c r="L231"/>
    </row>
    <row r="232" spans="1:12" x14ac:dyDescent="0.15">
      <c r="A232" s="4"/>
      <c r="B232" s="4"/>
      <c r="C232" s="4"/>
      <c r="D232" s="4"/>
      <c r="E232" s="4"/>
      <c r="F232" s="4"/>
      <c r="G232"/>
      <c r="H232"/>
      <c r="I232"/>
      <c r="J232"/>
      <c r="K232"/>
      <c r="L232"/>
    </row>
    <row r="233" spans="1:12" x14ac:dyDescent="0.15">
      <c r="A233" s="4"/>
      <c r="B233" s="4"/>
      <c r="C233" s="4"/>
      <c r="D233" s="4"/>
      <c r="E233" s="4"/>
      <c r="F233" s="4"/>
      <c r="G233"/>
      <c r="H233"/>
      <c r="I233"/>
      <c r="J233"/>
      <c r="K233"/>
      <c r="L233"/>
    </row>
    <row r="234" spans="1:12" x14ac:dyDescent="0.15">
      <c r="A234" s="4"/>
      <c r="B234" s="4"/>
      <c r="C234" s="4"/>
      <c r="D234" s="4"/>
      <c r="E234" s="4"/>
      <c r="F234" s="4"/>
      <c r="G234"/>
      <c r="H234"/>
      <c r="I234"/>
      <c r="J234"/>
      <c r="K234"/>
      <c r="L234"/>
    </row>
    <row r="235" spans="1:12" x14ac:dyDescent="0.15">
      <c r="A235" s="4"/>
      <c r="B235" s="4"/>
      <c r="C235" s="4"/>
      <c r="D235" s="4"/>
      <c r="E235" s="4"/>
      <c r="F235" s="4"/>
      <c r="G235"/>
      <c r="H235"/>
      <c r="I235"/>
      <c r="J235"/>
      <c r="K235"/>
      <c r="L235"/>
    </row>
    <row r="236" spans="1:12" x14ac:dyDescent="0.15">
      <c r="A236" s="4"/>
      <c r="B236" s="4"/>
      <c r="C236" s="4"/>
      <c r="D236" s="4"/>
      <c r="E236" s="4"/>
      <c r="F236" s="4"/>
      <c r="G236"/>
      <c r="H236"/>
      <c r="I236"/>
      <c r="J236"/>
      <c r="K236"/>
      <c r="L236"/>
    </row>
    <row r="237" spans="1:12" x14ac:dyDescent="0.15">
      <c r="A237" s="4"/>
      <c r="B237" s="4"/>
      <c r="C237" s="4"/>
      <c r="D237" s="4"/>
      <c r="E237" s="4"/>
      <c r="F237" s="4"/>
      <c r="G237"/>
      <c r="H237"/>
      <c r="I237"/>
      <c r="J237"/>
      <c r="K237"/>
      <c r="L23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1.25" x14ac:dyDescent="0.15"/>
  <cols>
    <col min="1" max="16384" width="9" style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1.25" x14ac:dyDescent="0.15"/>
  <cols>
    <col min="1" max="16384" width="9" style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Sieben, Arjan (WVL)</dc:creator>
  <cp:lastModifiedBy>Reneerkens, Michiel (ON)</cp:lastModifiedBy>
  <dcterms:created xsi:type="dcterms:W3CDTF">2014-08-20T20:28:49Z</dcterms:created>
  <dcterms:modified xsi:type="dcterms:W3CDTF">2024-05-21T13:17:28Z</dcterms:modified>
</cp:coreProperties>
</file>