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 activeTab="1"/>
  </bookViews>
  <sheets>
    <sheet name="rapportage" sheetId="1" r:id="rId1"/>
    <sheet name="overzicht locaties" sheetId="2" r:id="rId2"/>
  </sheets>
  <calcPr calcId="145621"/>
</workbook>
</file>

<file path=xl/calcChain.xml><?xml version="1.0" encoding="utf-8"?>
<calcChain xmlns="http://schemas.openxmlformats.org/spreadsheetml/2006/main">
  <c r="K18" i="2" l="1"/>
  <c r="J2" i="2" l="1"/>
  <c r="K2" i="2" s="1"/>
  <c r="L2" i="2"/>
  <c r="J3" i="2"/>
  <c r="K3" i="2" s="1"/>
  <c r="L3" i="2"/>
  <c r="J4" i="2"/>
  <c r="K4" i="2" s="1"/>
  <c r="L4" i="2"/>
  <c r="J5" i="2"/>
  <c r="K5" i="2" s="1"/>
  <c r="L5" i="2"/>
  <c r="J6" i="2"/>
  <c r="K6" i="2" s="1"/>
  <c r="L6" i="2"/>
  <c r="J7" i="2"/>
  <c r="K7" i="2" s="1"/>
  <c r="L7" i="2"/>
  <c r="J8" i="2"/>
  <c r="K8" i="2" s="1"/>
  <c r="L8" i="2"/>
  <c r="J9" i="2"/>
  <c r="K9" i="2" s="1"/>
  <c r="L9" i="2"/>
  <c r="J10" i="2"/>
  <c r="K10" i="2" s="1"/>
  <c r="L10" i="2"/>
  <c r="J11" i="2"/>
  <c r="K11" i="2" s="1"/>
  <c r="L11" i="2"/>
  <c r="J12" i="2"/>
  <c r="K12" i="2" s="1"/>
  <c r="L12" i="2"/>
  <c r="J13" i="2"/>
  <c r="K13" i="2" s="1"/>
  <c r="L13" i="2"/>
  <c r="J14" i="2"/>
  <c r="K14" i="2" s="1"/>
  <c r="L14" i="2"/>
  <c r="J15" i="2"/>
  <c r="K15" i="2" s="1"/>
  <c r="L15" i="2"/>
  <c r="J16" i="2"/>
  <c r="K16" i="2" s="1"/>
  <c r="L16" i="2"/>
  <c r="J17" i="2"/>
  <c r="K17" i="2" s="1"/>
  <c r="L17" i="2"/>
  <c r="J18" i="2"/>
  <c r="L18" i="2"/>
  <c r="J19" i="2"/>
  <c r="K19" i="2" s="1"/>
  <c r="L19" i="2"/>
  <c r="J20" i="2"/>
  <c r="K20" i="2" s="1"/>
  <c r="L20" i="2"/>
  <c r="J21" i="2"/>
  <c r="K21" i="2" s="1"/>
  <c r="L21" i="2"/>
  <c r="J22" i="2"/>
  <c r="K22" i="2" s="1"/>
  <c r="L22" i="2"/>
  <c r="J23" i="2"/>
  <c r="K23" i="2" s="1"/>
  <c r="L23" i="2"/>
  <c r="J24" i="2"/>
  <c r="K24" i="2" s="1"/>
  <c r="L24" i="2"/>
  <c r="J25" i="2"/>
  <c r="K25" i="2" s="1"/>
  <c r="L25" i="2"/>
  <c r="J26" i="2"/>
  <c r="K26" i="2" s="1"/>
  <c r="L26" i="2"/>
  <c r="J27" i="2"/>
  <c r="K27" i="2" s="1"/>
  <c r="L27" i="2"/>
  <c r="M26" i="2" l="1"/>
  <c r="M22" i="2"/>
  <c r="M18" i="2"/>
  <c r="M14" i="2"/>
  <c r="M24" i="2"/>
  <c r="M20" i="2"/>
  <c r="M10" i="2"/>
  <c r="M16" i="2"/>
  <c r="M12" i="2"/>
  <c r="M8" i="2"/>
  <c r="M6" i="2"/>
  <c r="M4" i="2"/>
  <c r="M2" i="2"/>
  <c r="M27" i="2"/>
  <c r="M25" i="2"/>
  <c r="M21" i="2"/>
  <c r="M17" i="2"/>
  <c r="M15" i="2"/>
  <c r="M13" i="2"/>
  <c r="M9" i="2"/>
  <c r="M7" i="2"/>
  <c r="M5" i="2"/>
  <c r="M3" i="2"/>
  <c r="M23" i="2"/>
  <c r="M19" i="2"/>
  <c r="M11" i="2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4" i="1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J35" i="2"/>
  <c r="K35" i="2" s="1"/>
  <c r="M35" i="2" s="1"/>
  <c r="J36" i="2"/>
  <c r="K36" i="2" s="1"/>
  <c r="M36" i="2" s="1"/>
  <c r="J37" i="2"/>
  <c r="J38" i="2"/>
  <c r="K38" i="2" s="1"/>
  <c r="M38" i="2" s="1"/>
  <c r="J39" i="2"/>
  <c r="K39" i="2" s="1"/>
  <c r="M39" i="2" s="1"/>
  <c r="J40" i="2"/>
  <c r="K40" i="2" s="1"/>
  <c r="M40" i="2" s="1"/>
  <c r="J41" i="2"/>
  <c r="J42" i="2"/>
  <c r="K42" i="2" s="1"/>
  <c r="M42" i="2" s="1"/>
  <c r="J43" i="2"/>
  <c r="K43" i="2" s="1"/>
  <c r="M43" i="2" s="1"/>
  <c r="J44" i="2"/>
  <c r="K44" i="2" s="1"/>
  <c r="M44" i="2" s="1"/>
  <c r="J45" i="2"/>
  <c r="J46" i="2"/>
  <c r="K46" i="2" s="1"/>
  <c r="M46" i="2" s="1"/>
  <c r="J47" i="2"/>
  <c r="K47" i="2" s="1"/>
  <c r="M47" i="2" s="1"/>
  <c r="J48" i="2"/>
  <c r="K48" i="2" s="1"/>
  <c r="M48" i="2" s="1"/>
  <c r="J49" i="2"/>
  <c r="J50" i="2"/>
  <c r="K50" i="2" s="1"/>
  <c r="M50" i="2" s="1"/>
  <c r="J51" i="2"/>
  <c r="K51" i="2" s="1"/>
  <c r="M51" i="2" s="1"/>
  <c r="J52" i="2"/>
  <c r="K52" i="2" s="1"/>
  <c r="M52" i="2" s="1"/>
  <c r="J53" i="2"/>
  <c r="J54" i="2"/>
  <c r="K54" i="2" s="1"/>
  <c r="M54" i="2" s="1"/>
  <c r="J34" i="2"/>
  <c r="K34" i="2" s="1"/>
  <c r="K37" i="2"/>
  <c r="M37" i="2" s="1"/>
  <c r="K41" i="2"/>
  <c r="M41" i="2" s="1"/>
  <c r="K45" i="2"/>
  <c r="M45" i="2" s="1"/>
  <c r="K49" i="2"/>
  <c r="M49" i="2" s="1"/>
  <c r="K53" i="2"/>
  <c r="M53" i="2" s="1"/>
  <c r="J28" i="2"/>
  <c r="K28" i="2" s="1"/>
  <c r="J29" i="2"/>
  <c r="K29" i="2" s="1"/>
  <c r="M29" i="2" s="1"/>
  <c r="J30" i="2"/>
  <c r="K30" i="2" s="1"/>
  <c r="M30" i="2" s="1"/>
  <c r="J31" i="2"/>
  <c r="K31" i="2" s="1"/>
  <c r="M31" i="2" s="1"/>
  <c r="J32" i="2"/>
  <c r="K32" i="2" s="1"/>
  <c r="J33" i="2"/>
  <c r="K33" i="2" s="1"/>
  <c r="M33" i="2" s="1"/>
  <c r="M32" i="2" l="1"/>
  <c r="M28" i="2"/>
  <c r="M34" i="2"/>
  <c r="A4" i="1"/>
  <c r="A5" i="1"/>
  <c r="A6" i="1"/>
  <c r="A7" i="1"/>
  <c r="A11" i="1"/>
  <c r="A13" i="1"/>
  <c r="A14" i="1"/>
  <c r="A15" i="1"/>
  <c r="A16" i="1"/>
  <c r="A17" i="1"/>
  <c r="A18" i="1"/>
  <c r="A19" i="1"/>
  <c r="A20" i="1"/>
  <c r="A21" i="1"/>
  <c r="A29" i="1"/>
  <c r="A30" i="1"/>
  <c r="A31" i="1"/>
  <c r="A32" i="1"/>
  <c r="A33" i="1"/>
  <c r="A36" i="1"/>
  <c r="A37" i="1"/>
  <c r="A39" i="1"/>
  <c r="A40" i="1"/>
  <c r="A41" i="1"/>
  <c r="A42" i="1"/>
  <c r="A44" i="1"/>
  <c r="A45" i="1"/>
  <c r="A47" i="1"/>
  <c r="A48" i="1"/>
  <c r="A49" i="1"/>
  <c r="A50" i="1"/>
  <c r="A51" i="1"/>
  <c r="A52" i="1"/>
  <c r="A54" i="1"/>
  <c r="A55" i="1"/>
  <c r="A56" i="1"/>
  <c r="A23" i="1"/>
  <c r="A24" i="1"/>
  <c r="A25" i="1"/>
  <c r="A26" i="1"/>
  <c r="A27" i="1"/>
  <c r="A22" i="1"/>
</calcChain>
</file>

<file path=xl/sharedStrings.xml><?xml version="1.0" encoding="utf-8"?>
<sst xmlns="http://schemas.openxmlformats.org/spreadsheetml/2006/main" count="553" uniqueCount="317">
  <si>
    <t>berekende waardes!!!</t>
  </si>
  <si>
    <t>gram</t>
  </si>
  <si>
    <t>%</t>
  </si>
  <si>
    <t>labcode</t>
  </si>
  <si>
    <t>monstercode</t>
  </si>
  <si>
    <t>pH</t>
  </si>
  <si>
    <t>totaal gewicht zonder bakje 104 graden gedroogd deel monster</t>
  </si>
  <si>
    <t>&gt; 2mm</t>
  </si>
  <si>
    <t>&lt; 2mm gram</t>
  </si>
  <si>
    <t>grind (G) schelpresten(S)</t>
  </si>
  <si>
    <t>LOI 105-1000</t>
  </si>
  <si>
    <t>CaCO3</t>
  </si>
  <si>
    <t>org M.</t>
  </si>
  <si>
    <t>C-caco3</t>
  </si>
  <si>
    <t>C-org</t>
  </si>
  <si>
    <t>C totaal</t>
  </si>
  <si>
    <t>N</t>
  </si>
  <si>
    <t>C</t>
  </si>
  <si>
    <t>Z1.2.2</t>
  </si>
  <si>
    <t>grindjes &amp; schelpresten</t>
  </si>
  <si>
    <t>Z1.2.3</t>
  </si>
  <si>
    <t>schelpresten</t>
  </si>
  <si>
    <t>Z1.2.4</t>
  </si>
  <si>
    <t>Z1.3.2</t>
  </si>
  <si>
    <t>Z1.3.3</t>
  </si>
  <si>
    <t>sp</t>
  </si>
  <si>
    <t>Z1.3.4</t>
  </si>
  <si>
    <t>Z1.4.2</t>
  </si>
  <si>
    <t>Z1.4.3</t>
  </si>
  <si>
    <t>Z1.4.4</t>
  </si>
  <si>
    <t>Z1.5.2</t>
  </si>
  <si>
    <t>Z1.5.3</t>
  </si>
  <si>
    <t>Z1.5.4</t>
  </si>
  <si>
    <t>N1.2.2</t>
  </si>
  <si>
    <t>N1.2.3</t>
  </si>
  <si>
    <t>N1.2.4</t>
  </si>
  <si>
    <t>N1.3.2</t>
  </si>
  <si>
    <t>N1.3.3</t>
  </si>
  <si>
    <t>N1.3.4</t>
  </si>
  <si>
    <t>N1.4.2</t>
  </si>
  <si>
    <t>N1.4.3</t>
  </si>
  <si>
    <t>N1.4.4</t>
  </si>
  <si>
    <t>N1.5.2</t>
  </si>
  <si>
    <t>N1.5.3</t>
  </si>
  <si>
    <t>N1.5.4</t>
  </si>
  <si>
    <t>N2.2.2</t>
  </si>
  <si>
    <t>N2.2.3</t>
  </si>
  <si>
    <t>N2.3.2</t>
  </si>
  <si>
    <t>N2.3.3</t>
  </si>
  <si>
    <t>N2.4.2</t>
  </si>
  <si>
    <t>N2.4.3</t>
  </si>
  <si>
    <t>N2.5.2</t>
  </si>
  <si>
    <t>N2.5.3</t>
  </si>
  <si>
    <t xml:space="preserve">M1.1 </t>
  </si>
  <si>
    <t>M1.2</t>
  </si>
  <si>
    <t>M1.3</t>
  </si>
  <si>
    <t xml:space="preserve">M2.1 </t>
  </si>
  <si>
    <t>M2.2</t>
  </si>
  <si>
    <t>M2.3</t>
  </si>
  <si>
    <t xml:space="preserve">M3.1 </t>
  </si>
  <si>
    <t>M3.2</t>
  </si>
  <si>
    <t>M3.3</t>
  </si>
  <si>
    <t xml:space="preserve">M4.1 </t>
  </si>
  <si>
    <t xml:space="preserve">grindjes   </t>
  </si>
  <si>
    <t>M4.2</t>
  </si>
  <si>
    <t>M4.3</t>
  </si>
  <si>
    <t>M5.1</t>
  </si>
  <si>
    <t>M5.2</t>
  </si>
  <si>
    <t>M5.3</t>
  </si>
  <si>
    <t xml:space="preserve">M6.1 </t>
  </si>
  <si>
    <t>M6.2</t>
  </si>
  <si>
    <t>M6.3</t>
  </si>
  <si>
    <t xml:space="preserve">M7.1 </t>
  </si>
  <si>
    <t>M7.2</t>
  </si>
  <si>
    <t>M7.3</t>
  </si>
  <si>
    <t>locaties</t>
  </si>
  <si>
    <t>waarden boven NAP in cm</t>
  </si>
  <si>
    <t>M1</t>
  </si>
  <si>
    <t>M2</t>
  </si>
  <si>
    <t>M3</t>
  </si>
  <si>
    <t>M4</t>
  </si>
  <si>
    <t>M5</t>
  </si>
  <si>
    <t>M6</t>
  </si>
  <si>
    <t>M7</t>
  </si>
  <si>
    <t>N1-1</t>
  </si>
  <si>
    <t>onvindbaar</t>
  </si>
  <si>
    <t>N1-2</t>
  </si>
  <si>
    <t>N1-3</t>
  </si>
  <si>
    <t>N1-4</t>
  </si>
  <si>
    <t>N1-5</t>
  </si>
  <si>
    <t>N1-6</t>
  </si>
  <si>
    <t>niet te meten</t>
  </si>
  <si>
    <t>N2-1</t>
  </si>
  <si>
    <t>N2-2</t>
  </si>
  <si>
    <t>N2-3</t>
  </si>
  <si>
    <t>N2-4</t>
  </si>
  <si>
    <t>N2-5</t>
  </si>
  <si>
    <t>N2-6</t>
  </si>
  <si>
    <t>Z1-1</t>
  </si>
  <si>
    <t>Z1-2</t>
  </si>
  <si>
    <t>Z1-3</t>
  </si>
  <si>
    <t>Z1-4</t>
  </si>
  <si>
    <t>Z1-5</t>
  </si>
  <si>
    <t>Z1-6</t>
  </si>
  <si>
    <t>0-2 cm</t>
  </si>
  <si>
    <t>2-10 cm</t>
  </si>
  <si>
    <t>50-60 cm</t>
  </si>
  <si>
    <t>90-100 cm</t>
  </si>
  <si>
    <t>diepte tov NAP</t>
  </si>
  <si>
    <t>Operator Notes</t>
  </si>
  <si>
    <t xml:space="preserve">Analysis model </t>
  </si>
  <si>
    <t>d(0.100)</t>
  </si>
  <si>
    <t>d(0.500)</t>
  </si>
  <si>
    <t>d(0.600)</t>
  </si>
  <si>
    <t>d(0.700)</t>
  </si>
  <si>
    <t>d(0.900)</t>
  </si>
  <si>
    <t>Result 0.01µm-0.10µm</t>
  </si>
  <si>
    <t>Result 0.10µm-0.20µm</t>
  </si>
  <si>
    <t>Result 0.20µm-0.50µm</t>
  </si>
  <si>
    <t>Result 0.50µm-1.00µm</t>
  </si>
  <si>
    <t>Result 1.00µm-2.00µm</t>
  </si>
  <si>
    <t>Result 2.00µm-4.00µm</t>
  </si>
  <si>
    <t>Result 4.00µm-6.00µm</t>
  </si>
  <si>
    <t>Result 6.00µm-8.00µm</t>
  </si>
  <si>
    <t>Result 8.00µm-16.00µm</t>
  </si>
  <si>
    <t>Result 16.00µm-25.00µm</t>
  </si>
  <si>
    <t>Result 25.00µm-35.00µm</t>
  </si>
  <si>
    <t>Result 35.00µm-50.00µm</t>
  </si>
  <si>
    <t>Result 50.00µm-63.00µm</t>
  </si>
  <si>
    <t>Result 63.00µm-75.00µm</t>
  </si>
  <si>
    <t>Result 75.00µm-88.00µm</t>
  </si>
  <si>
    <t>Result 88.00µm-105.00µm</t>
  </si>
  <si>
    <t>Result 105.00µm-125.00µm</t>
  </si>
  <si>
    <t>Result 125.00µm-150.00µm</t>
  </si>
  <si>
    <t>Result 150.00µm-177.00µm</t>
  </si>
  <si>
    <t>Result 177.00µm-210.00µm</t>
  </si>
  <si>
    <t>Result 210.00µm-250.00µm</t>
  </si>
  <si>
    <t>Result 250.00µm-300.00µm</t>
  </si>
  <si>
    <t>Result 300.00µm-354.00µm</t>
  </si>
  <si>
    <t>Result 354.00µm-420.00µm</t>
  </si>
  <si>
    <t>Result 420.00µm-500.00µm</t>
  </si>
  <si>
    <t>Result 500.00µm-600.00µm</t>
  </si>
  <si>
    <t>Result 600.00µm-707.00µm</t>
  </si>
  <si>
    <t>Result 707.00µm-850.00µm</t>
  </si>
  <si>
    <t>Result 850.00µm-1000.00µm</t>
  </si>
  <si>
    <t>Result 1000.00µm-1190.00µm</t>
  </si>
  <si>
    <t>Result 1190.00µm-1410.00µm</t>
  </si>
  <si>
    <t>Result 1410.00µm-1680.00µm</t>
  </si>
  <si>
    <t>Result 1680.00µm-2000.00µm</t>
  </si>
  <si>
    <t>Result Below 0.010 µm</t>
  </si>
  <si>
    <t>Result Below 0.100 µm</t>
  </si>
  <si>
    <t>Result Below 0.200 µm</t>
  </si>
  <si>
    <t>Result Below 0.500 µm</t>
  </si>
  <si>
    <t>Result Below 1.000 µm</t>
  </si>
  <si>
    <t>Result Below 2.000 µm</t>
  </si>
  <si>
    <t>Result Below 4.000 µm</t>
  </si>
  <si>
    <t>Result Below 6.000 µm</t>
  </si>
  <si>
    <t>Result Below 8.000 µm</t>
  </si>
  <si>
    <t>Result Below 16.000 µm</t>
  </si>
  <si>
    <t>Result Below 25.000 µm</t>
  </si>
  <si>
    <t>Result Below 35.000 µm</t>
  </si>
  <si>
    <t>Result Below 50.000 µm</t>
  </si>
  <si>
    <t>Result Below 63.000 µm</t>
  </si>
  <si>
    <t>Result Below 75.000 µm</t>
  </si>
  <si>
    <t>Result Below 88.000 µm</t>
  </si>
  <si>
    <t>Result Below 105.000 µm</t>
  </si>
  <si>
    <t>Result Below 125.000 µm</t>
  </si>
  <si>
    <t>Result Below 150.000 µm</t>
  </si>
  <si>
    <t>Result Below 177.000 µm</t>
  </si>
  <si>
    <t>Result Below 210.000 µm</t>
  </si>
  <si>
    <t>Result Below 250.000 µm</t>
  </si>
  <si>
    <t>Result Below 300.000 µm</t>
  </si>
  <si>
    <t>Result Below 354.000 µm</t>
  </si>
  <si>
    <t>Result Below 420.000 µm</t>
  </si>
  <si>
    <t>Result Below 500.000 µm</t>
  </si>
  <si>
    <t>Result Below 600.000 µm</t>
  </si>
  <si>
    <t>Result Below 707.000 µm</t>
  </si>
  <si>
    <t>Result Below 850.000 µm</t>
  </si>
  <si>
    <t>Result Below 1000.000 µm</t>
  </si>
  <si>
    <t>Result Below 1190.000 µm</t>
  </si>
  <si>
    <t>Result Below 1410.000 µm</t>
  </si>
  <si>
    <t>Result Below 1680.000 µm</t>
  </si>
  <si>
    <t>Result Below 2000.000 µm</t>
  </si>
  <si>
    <t xml:space="preserve">2017051033  M1.1  &gt; 2mm 3.728 grindjes &amp; schelpresten &lt; 2mm 60.746 gram voorbehandeld met H2O2/HCL en peptisator_x000D_
</t>
  </si>
  <si>
    <t>Multiple narrow modes</t>
  </si>
  <si>
    <t xml:space="preserve">2017051034  M1.2  &gt; 2mm 0.188 schelpresten &lt; 2mm 52.583 gram voorbehandeld met H2O2/HCL en peptisator_x000D_
</t>
  </si>
  <si>
    <t xml:space="preserve">2017051035  M1.3  &gt; 2mm spoor schelpresten &lt; 2mm 69.742  gram voorbehandeld met H2O2/HCL en peptisator_x000D_
</t>
  </si>
  <si>
    <t>M2.1</t>
  </si>
  <si>
    <t xml:space="preserve">2017051036  M2.1  &gt; 2mm 2.634 schelpresten &lt; 2mm 49.144 gram voorbehandeld met H2O2/HCL en peptisator_x000D_
</t>
  </si>
  <si>
    <t xml:space="preserve">2017051037  M2.2  &gt; 2mm 0.084 schelpresten &lt; 2mm 50.678 gram voorbehandeld met H2O2/HCL en peptisator_x000D_
</t>
  </si>
  <si>
    <t xml:space="preserve">2017051038  M2.3  &gt; 2mm 0.416 schelpresten &lt; 2mm 71.519 gram voorbehandeld met H2O2/HCL en peptisator_x000D_
</t>
  </si>
  <si>
    <t xml:space="preserve">2017051039  M3.1  &gt; 2mm 1.25 grindjes &amp; schelpresten &lt; 2mm 56.48 gram voorbehandeld met H2O2/HCL en peptisator_x000D_
</t>
  </si>
  <si>
    <t xml:space="preserve">2017051040  M3.2  &gt; 2mm spoorschelpresten &lt; 2mm 49.787 gram voorbehandeld met H2O2/HCL en peptisator_x000D_
</t>
  </si>
  <si>
    <t xml:space="preserve">2017051041  M3.3  &gt; 2mm 1.212 schelpresten &lt; 2mm 56.35 gram voorbehandeld met H2O2/HCL en peptisator_x000D_
</t>
  </si>
  <si>
    <t xml:space="preserve">2017051042  M4.1  &gt; 2mm 0.189 schelpresten &lt; 2mm 55.555 gram voorbehandeld met H2O2/HCL en peptisator_x000D_
</t>
  </si>
  <si>
    <t xml:space="preserve">2017051043  M4.2  &gt; 2mm spoor schelpresten &lt; 2mm 58.952 gram voorbehandeld met H2O2/HCL en peptisator_x000D_
</t>
  </si>
  <si>
    <t xml:space="preserve">2017051044  M4.3  &gt; 2mm 0.085 schelpresten &lt; 2mm 52.231 gram voorbehandeld met H2O2/HCL en peptisator_x000D_
</t>
  </si>
  <si>
    <t xml:space="preserve">2017051045  M5.1  &gt; 2mm 0.101 schelpresten &lt; 2mm 49.884 gram voorbehandeld met H2O2/HCL en peptisator_x000D_
</t>
  </si>
  <si>
    <t xml:space="preserve">2017051046  M5.2  &gt; 2mm 0.415 schelpresten &lt; 2mm 72.745 gram voorbehandeld met H2O2/HCL en peptisator_x000D_
</t>
  </si>
  <si>
    <t xml:space="preserve">2017051047  M5.3  &gt; 2mm 0.263 schelpresten &lt; 2mm 45.967 gram voorbehandeld met H2O2/HCL en peptisator_x000D_
</t>
  </si>
  <si>
    <t xml:space="preserve">2017051048  M6.1  &gt; 2mm 6.456 grindjes &amp; schelpresten &lt; 2mm 67.288 gram voorbehandeld met H2O2/HCL en peptisator_x000D_
</t>
  </si>
  <si>
    <t xml:space="preserve">2017051049  M6.2  &gt; 2mm 0.154 schelpresten &lt; 2mm 57.581 gram voorbehandeld met H2O2/HCL en peptisator_x000D_
</t>
  </si>
  <si>
    <t xml:space="preserve">2017051050  M6.3  &gt; 2mm spoor schelpresten &lt; 2mm 87.864 gram voorbehandeld met H2O2/HCL en peptisator_x000D_
</t>
  </si>
  <si>
    <t xml:space="preserve">2017051051  M7.1  &gt; 2mm 0.52 schelpresten &lt; 2mm 71.667 gram voorbehandeld met H2O2/HCL en peptisator_x000D_
</t>
  </si>
  <si>
    <t xml:space="preserve">2017051052  M7.2  &gt; 2mm 0.306 schelpresten &lt; 2mm 63.955 gram voorbehandeld met H2O2/HCL en peptisator_x000D_
</t>
  </si>
  <si>
    <t xml:space="preserve">2017051053  M7.3  &gt; 2mm 0.202 schelpresten &lt; 2mm 68.879 gram voorbehandeld met H2O2/HCL en peptisator_x000D_
</t>
  </si>
  <si>
    <t xml:space="preserve">2017051013  N1.2.2  &gt; 2mm 0.851 schelpresten &lt; 2mm 43.6286 gram voorbehandeld met H2O2/HCL en peptisator_x000D_
</t>
  </si>
  <si>
    <t xml:space="preserve">2017051014  N1.2.3  &gt; 2mm spoor schelpresten &lt; 2mm 57.3215 gram voorbehandeld met H2O2/HCL en peptisator_x000D_
</t>
  </si>
  <si>
    <t xml:space="preserve">2017051015  N1.2.4  &gt; 2mm 0.938 schelpresten &lt; 2mm 65.9533 gram voorbehandeld met H2O2/HCL en peptisator_x000D_
</t>
  </si>
  <si>
    <t xml:space="preserve">2017051016  N1.3.2  &gt; 2mm 0.032 schelpresten &lt; 2mm 52.457 gram voorbehandeld met H2O2/HCL en peptisator_x000D_
</t>
  </si>
  <si>
    <t xml:space="preserve">2017051017  N1.3.3  &gt; 2mm 0.104 schelpresten &lt; 2mm 53.153 gram voorbehandeld met H2O2/HCL en peptisator_x000D_
</t>
  </si>
  <si>
    <t xml:space="preserve">2017051018  N1.3.4  &gt; 2mm 0.641 grindjes &amp; schelpresten &lt; 2mm 59.657 gram voorbehandeld met H2O2/HCL en peptisator_x000D_
</t>
  </si>
  <si>
    <t xml:space="preserve">2017051019  N1.4.2  &gt; 2mm 0.128 schelpresten &lt; 2mm 52.06 gram voorbehandeld met H2O2/HCL en peptisator_x000D_
</t>
  </si>
  <si>
    <t xml:space="preserve">2017051020  N1.4.3  &gt; 2mm 0.672 grindjes &amp; schelpresten_x000D_
 &lt; 2mm 55.375 gram voorbehandeld met H2O2/HCL en peptisator_x000D_
</t>
  </si>
  <si>
    <t xml:space="preserve">2017051021  N1.4.4  &gt; 2mm 0.09 schelpresten_x000D_
 &lt; 2mm 50.161 gram voorbehandeld met H2O2/HCL en peptisator_x000D_
</t>
  </si>
  <si>
    <t xml:space="preserve">2017051022  N1.5.2  &gt; 2mm 0.109 schelpresten &lt; 2mm 51.481 gram voorbehandeld met H2O2/HCL en peptisator_x000D_
</t>
  </si>
  <si>
    <t xml:space="preserve">2017051023  N1.5.3  &gt; 2mm 0.062 schelpresten &lt; 2mm 69.481 gram voorbehandeld met H2O2/HCL en peptisator_x000D_
</t>
  </si>
  <si>
    <t xml:space="preserve">2017051024  N1.5.4  &gt; 2mm 0.305 grindjes &amp; schelpresten &lt; 2mm 55.861 gram voorbehandeld met H2O2/HCL en peptisator_x000D_
</t>
  </si>
  <si>
    <t xml:space="preserve">2017051025  N2.2.2  &gt; 2mm spoorschelpresten &lt; 2mm 49.138 gram voorbehandeld met H2O2/HCL en peptisator_x000D_
</t>
  </si>
  <si>
    <t xml:space="preserve">2017051026  N2.2.3  &gt; 2mm 0.078 schelpresten &lt; 2mm 45.502 gram voorbehandeld met H2O2/HCL en peptisator_x000D_
</t>
  </si>
  <si>
    <t xml:space="preserve">2017051027  N2.3.2  &gt; 2mm 0.042 schelpresten &lt; 2mm 52.074 gram voorbehandeld met H2O2/HCL en peptisator_x000D_
</t>
  </si>
  <si>
    <t xml:space="preserve">2017051028  N2.3.3  &gt; 2mm 0.127 schelpresten &lt; 2mm 56.839 gram voorbehandeld met H2O2/HCL en peptisator_x000D_
</t>
  </si>
  <si>
    <t xml:space="preserve">2017051029  N2.4.2  &gt; 2mm 0.069 schelpresten &lt; 2mm 48.133 gram voorbehandeld met H2O2/HCL en peptisator_x000D_
</t>
  </si>
  <si>
    <t xml:space="preserve">2017051030  N2.4.3  &gt; 2mm 0.113 schelpresten &lt; 2mm 51.694 gram voorbehandeld met H2O2/HCL en peptisator_x000D_
</t>
  </si>
  <si>
    <t xml:space="preserve">2017051031  N2.5.2 &gt; 2mm spoor schelpresten &lt; 2mm 46.183 gram voorbehandeld met H2O2/HCL en peptisator_x000D_
</t>
  </si>
  <si>
    <t xml:space="preserve">2017051032  N2.5.3 &gt; 2mm spoor schelpresten &lt; 2mm 43.259 gram voorbehandeld met H2O2/HCL en peptisator_x000D_
</t>
  </si>
  <si>
    <t xml:space="preserve">2017051001  Z1.2.2  &gt; 2mm 1.031 gram &lt; 2mm 	46.962 gram grindjes &amp; schelpresten voorbehandeld met H2O2/HCL en peptisator_x000D_
</t>
  </si>
  <si>
    <t xml:space="preserve">2017051002  Z1.2.3  &gt; 2mm 0.152 gram &lt; 2mm 	54.319 gram schelpresten voorbehandeld met H2O2/HCL en peptisator_x000D_
</t>
  </si>
  <si>
    <t xml:space="preserve">2017051003  Z1.2.4  &gt; 2mm 0.084 &lt; 2mm 42.844 gram schelpresten voorbehandeld met H2O2/HCL en peptisator_x000D_
</t>
  </si>
  <si>
    <t xml:space="preserve">2017051004  Z1.3.2  &gt; 2mm0.148 &lt; 2mm 43.586 gram schelpresten voorbehandeld met H2O2/HCL en peptisator_x000D_
</t>
  </si>
  <si>
    <t xml:space="preserve">2017051005  Z1.3.3  &gt; 2mm spoor  schelpresten &lt; 2mm 52.968 gram voorbehandeld met H2O2/HCL en peptisator_x000D_
</t>
  </si>
  <si>
    <t xml:space="preserve">2017051006  Z1.3.4  &gt; 2mm spoor  schelpresten &lt; 2mm 66.7118 gram voorbehandeld met H2O2/HCL en peptisator_x000D_
</t>
  </si>
  <si>
    <t xml:space="preserve">2017051007  Z1.4.2  &gt; 2mm spoor  schelpresten &lt; 2mm 48.592 gram voorbehandeld met H2O2/HCL en peptisator_x000D_
</t>
  </si>
  <si>
    <t xml:space="preserve">2017051008  Z1.4.3  &gt; 2mm 0.265  schelpresten &lt; 2mm 44.4242  gram voorbehandeld met H2O2/HCL en peptisator_x000D_
</t>
  </si>
  <si>
    <t xml:space="preserve">2017051009  Z1.4.4  &gt; 2mm spoor  schelpresten &lt; 2mm 39.334  gram voorbehandeld met H2O2/HCL en peptisator_x000D_
</t>
  </si>
  <si>
    <t xml:space="preserve">2017051010  Z1.5.2  &gt; 2mm 0.178 schelpresten &lt; 2mm 42.0737  gram voorbehandeld met H2O2/HCL en peptisator_x000D_
</t>
  </si>
  <si>
    <t xml:space="preserve">2017051011  Z1.5.3  &gt; 2mm spoor schelpresten &lt; 2mm 43.0369  gram voorbehandeld met H2O2/HCL en peptisator_x000D_
</t>
  </si>
  <si>
    <t xml:space="preserve">2017051012  Z1.5.4  &gt; 2mm spoor schelpresten &lt; 2mm 53.9378 gram voorbehandeld met H2O2/HCL en peptisator_x000D_
</t>
  </si>
  <si>
    <t>ppm</t>
  </si>
  <si>
    <t>d10/d60</t>
  </si>
  <si>
    <t>korrelgrootte resultaat cummulatief</t>
  </si>
  <si>
    <t>SiO2%</t>
  </si>
  <si>
    <t>Al2O3%</t>
  </si>
  <si>
    <t>TiO2%</t>
  </si>
  <si>
    <t>Fe2O3%</t>
  </si>
  <si>
    <t>MnO%</t>
  </si>
  <si>
    <t>CaO%</t>
  </si>
  <si>
    <t>MgO%</t>
  </si>
  <si>
    <t>Na2O%</t>
  </si>
  <si>
    <t>K2O%</t>
  </si>
  <si>
    <t>P2O5%</t>
  </si>
  <si>
    <t>som%</t>
  </si>
  <si>
    <t>Cr_ppm</t>
  </si>
  <si>
    <t xml:space="preserve">Ni_ppm </t>
  </si>
  <si>
    <t xml:space="preserve">Sr_ppm </t>
  </si>
  <si>
    <t xml:space="preserve">Ba_ppm </t>
  </si>
  <si>
    <t xml:space="preserve">Zr_ppm </t>
  </si>
  <si>
    <t>Date</t>
  </si>
  <si>
    <t>Latitude</t>
  </si>
  <si>
    <t>Longitude</t>
  </si>
  <si>
    <t>Datum</t>
  </si>
  <si>
    <t>51 59,968</t>
  </si>
  <si>
    <t>4 07,558</t>
  </si>
  <si>
    <t>WGS84</t>
  </si>
  <si>
    <t>52 00,093</t>
  </si>
  <si>
    <t>4 07,724</t>
  </si>
  <si>
    <t>52 00,144</t>
  </si>
  <si>
    <t>4 07,786</t>
  </si>
  <si>
    <t>52 00,189</t>
  </si>
  <si>
    <t>4 07,843</t>
  </si>
  <si>
    <t>52 00,250</t>
  </si>
  <si>
    <t>4 07,928</t>
  </si>
  <si>
    <t>52 00,300</t>
  </si>
  <si>
    <t>4 08,002</t>
  </si>
  <si>
    <t>52 00,345</t>
  </si>
  <si>
    <t>4 08,056</t>
  </si>
  <si>
    <t>52 00,214</t>
  </si>
  <si>
    <t>4 07,946</t>
  </si>
  <si>
    <t>52 00,222</t>
  </si>
  <si>
    <t>4 07,925</t>
  </si>
  <si>
    <t>52 00,227</t>
  </si>
  <si>
    <t>4 07,911</t>
  </si>
  <si>
    <t>52 00,232</t>
  </si>
  <si>
    <t>4 07,907</t>
  </si>
  <si>
    <t>52 00,238</t>
  </si>
  <si>
    <t>4 07,891</t>
  </si>
  <si>
    <t>52 00,247</t>
  </si>
  <si>
    <t>4 07,873</t>
  </si>
  <si>
    <t>52 00,257</t>
  </si>
  <si>
    <t>4 07,999</t>
  </si>
  <si>
    <t>52 00,261</t>
  </si>
  <si>
    <t>4 07,979</t>
  </si>
  <si>
    <t>52 00,267</t>
  </si>
  <si>
    <t>4 07,961</t>
  </si>
  <si>
    <t>52 00,272</t>
  </si>
  <si>
    <t>4 07,954</t>
  </si>
  <si>
    <t>52 00,281</t>
  </si>
  <si>
    <t>4 07,932</t>
  </si>
  <si>
    <t>52 00,288</t>
  </si>
  <si>
    <t>4 07,918</t>
  </si>
  <si>
    <t>52 00,024</t>
  </si>
  <si>
    <t>4 07,694</t>
  </si>
  <si>
    <t>52 00,029</t>
  </si>
  <si>
    <t>4 07,682</t>
  </si>
  <si>
    <t>52 00,036</t>
  </si>
  <si>
    <t>4 07,671</t>
  </si>
  <si>
    <t>52 00,044</t>
  </si>
  <si>
    <t>4 07,658</t>
  </si>
  <si>
    <t>52 00,048</t>
  </si>
  <si>
    <t>4 07,650</t>
  </si>
  <si>
    <t>52 00,058</t>
  </si>
  <si>
    <t>4 07,628</t>
  </si>
  <si>
    <t>Monsternr</t>
  </si>
  <si>
    <t>Diepte</t>
  </si>
  <si>
    <t>Locatie</t>
  </si>
  <si>
    <t xml:space="preserve">Monsternr </t>
  </si>
  <si>
    <t xml:space="preserve">Begindiepte'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</si>
</sst>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5" fillId="4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2" xfId="2" applyBorder="1"/>
    <xf numFmtId="0" fontId="3" fillId="0" borderId="0" xfId="2"/>
    <xf numFmtId="0" fontId="1" fillId="2" borderId="0" xfId="1"/>
    <xf numFmtId="0" fontId="1" fillId="2" borderId="2" xfId="1" applyBorder="1"/>
    <xf numFmtId="0" fontId="2" fillId="3" borderId="0" xfId="0" applyFont="1" applyFill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" xfId="0" applyFont="1" applyFill="1" applyBorder="1"/>
    <xf numFmtId="0" fontId="1" fillId="2" borderId="0" xfId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2" applyNumberFormat="1" applyFont="1" applyBorder="1"/>
    <xf numFmtId="2" fontId="0" fillId="0" borderId="0" xfId="2" applyNumberFormat="1" applyFont="1"/>
    <xf numFmtId="2" fontId="1" fillId="2" borderId="0" xfId="1" applyNumberFormat="1"/>
    <xf numFmtId="2" fontId="1" fillId="2" borderId="2" xfId="1" applyNumberFormat="1" applyBorder="1"/>
    <xf numFmtId="2" fontId="0" fillId="0" borderId="0" xfId="0" applyNumberFormat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2" applyNumberFormat="1" applyFont="1" applyBorder="1"/>
    <xf numFmtId="1" fontId="0" fillId="0" borderId="0" xfId="0" applyNumberFormat="1"/>
    <xf numFmtId="1" fontId="5" fillId="4" borderId="0" xfId="4" applyNumberFormat="1"/>
    <xf numFmtId="14" fontId="0" fillId="0" borderId="0" xfId="0" applyNumberFormat="1"/>
    <xf numFmtId="0" fontId="2" fillId="0" borderId="0" xfId="0" applyFont="1"/>
    <xf numFmtId="0" fontId="2" fillId="0" borderId="0" xfId="0" quotePrefix="1" applyFont="1"/>
  </cellXfs>
  <cellStyles count="5">
    <cellStyle name="Bad" xfId="1" builtinId="27"/>
    <cellStyle name="Good" xfId="4" builtinId="2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</xdr:colOff>
      <xdr:row>6</xdr:row>
      <xdr:rowOff>167640</xdr:rowOff>
    </xdr:from>
    <xdr:to>
      <xdr:col>26</xdr:col>
      <xdr:colOff>287655</xdr:colOff>
      <xdr:row>43</xdr:row>
      <xdr:rowOff>11430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9435" y="1264920"/>
          <a:ext cx="7924800" cy="661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6"/>
  <sheetViews>
    <sheetView zoomScale="70" zoomScaleNormal="7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B26" sqref="B26"/>
    </sheetView>
  </sheetViews>
  <sheetFormatPr defaultRowHeight="14.4" x14ac:dyDescent="0.3"/>
  <cols>
    <col min="2" max="2" width="15.109375" customWidth="1"/>
    <col min="3" max="3" width="13" customWidth="1"/>
    <col min="4" max="4" width="9.109375" style="1"/>
    <col min="5" max="5" width="58.109375" style="2" bestFit="1" customWidth="1"/>
    <col min="6" max="7" width="20.44140625" style="21" customWidth="1"/>
    <col min="8" max="8" width="6.88671875" bestFit="1" customWidth="1"/>
    <col min="9" max="9" width="11.6640625" bestFit="1" customWidth="1"/>
    <col min="10" max="10" width="23.5546875" bestFit="1" customWidth="1"/>
    <col min="11" max="11" width="12.5546875" style="3" bestFit="1" customWidth="1"/>
    <col min="12" max="16" width="12.5546875" style="4" bestFit="1" customWidth="1"/>
    <col min="17" max="18" width="12.5546875" style="5" bestFit="1" customWidth="1"/>
    <col min="19" max="21" width="9.109375" style="5"/>
    <col min="22" max="22" width="9.109375" style="3"/>
    <col min="23" max="23" width="9.109375" style="4"/>
    <col min="65" max="65" width="9.109375" style="2"/>
    <col min="100" max="114" width="9.33203125" bestFit="1" customWidth="1"/>
    <col min="115" max="115" width="9.5546875" bestFit="1" customWidth="1"/>
  </cols>
  <sheetData>
    <row r="1" spans="1:115" x14ac:dyDescent="0.3">
      <c r="Q1" s="5" t="s">
        <v>0</v>
      </c>
      <c r="BM1" s="2" t="s">
        <v>240</v>
      </c>
    </row>
    <row r="2" spans="1:115" x14ac:dyDescent="0.3">
      <c r="H2" t="s">
        <v>1</v>
      </c>
      <c r="I2" t="s">
        <v>1</v>
      </c>
      <c r="K2" s="3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5" t="s">
        <v>2</v>
      </c>
      <c r="R2" s="5" t="s">
        <v>2</v>
      </c>
      <c r="S2" s="6" t="s">
        <v>2</v>
      </c>
      <c r="T2" s="5" t="s">
        <v>2</v>
      </c>
      <c r="U2" s="6" t="s">
        <v>2</v>
      </c>
      <c r="V2" s="3" t="s">
        <v>2</v>
      </c>
      <c r="W2" s="4" t="s">
        <v>2</v>
      </c>
      <c r="AE2" t="s">
        <v>116</v>
      </c>
      <c r="AF2" t="s">
        <v>117</v>
      </c>
      <c r="AG2" t="s">
        <v>118</v>
      </c>
      <c r="AH2" t="s">
        <v>119</v>
      </c>
      <c r="AI2" t="s">
        <v>120</v>
      </c>
      <c r="AJ2" t="s">
        <v>121</v>
      </c>
      <c r="AK2" t="s">
        <v>122</v>
      </c>
      <c r="AL2" t="s">
        <v>123</v>
      </c>
      <c r="AM2" t="s">
        <v>124</v>
      </c>
      <c r="AN2" t="s">
        <v>125</v>
      </c>
      <c r="AO2" t="s">
        <v>126</v>
      </c>
      <c r="AP2" t="s">
        <v>127</v>
      </c>
      <c r="AQ2" t="s">
        <v>128</v>
      </c>
      <c r="AR2" t="s">
        <v>129</v>
      </c>
      <c r="AS2" t="s">
        <v>130</v>
      </c>
      <c r="AT2" t="s">
        <v>131</v>
      </c>
      <c r="AU2" t="s">
        <v>132</v>
      </c>
      <c r="AV2" t="s">
        <v>133</v>
      </c>
      <c r="AW2" t="s">
        <v>134</v>
      </c>
      <c r="AX2" t="s">
        <v>135</v>
      </c>
      <c r="AY2" t="s">
        <v>136</v>
      </c>
      <c r="AZ2" t="s">
        <v>137</v>
      </c>
      <c r="BA2" t="s">
        <v>138</v>
      </c>
      <c r="BB2" t="s">
        <v>139</v>
      </c>
      <c r="BC2" t="s">
        <v>140</v>
      </c>
      <c r="BD2" t="s">
        <v>141</v>
      </c>
      <c r="BE2" t="s">
        <v>142</v>
      </c>
      <c r="BF2" t="s">
        <v>143</v>
      </c>
      <c r="BG2" t="s">
        <v>144</v>
      </c>
      <c r="BH2" t="s">
        <v>145</v>
      </c>
      <c r="BI2" t="s">
        <v>146</v>
      </c>
      <c r="BJ2" t="s">
        <v>147</v>
      </c>
      <c r="BK2" t="s">
        <v>148</v>
      </c>
      <c r="DG2" t="s">
        <v>252</v>
      </c>
      <c r="DH2" t="s">
        <v>253</v>
      </c>
      <c r="DI2" t="s">
        <v>254</v>
      </c>
      <c r="DJ2" t="s">
        <v>255</v>
      </c>
      <c r="DK2" t="s">
        <v>256</v>
      </c>
    </row>
    <row r="3" spans="1:115" x14ac:dyDescent="0.3">
      <c r="B3" s="7" t="s">
        <v>3</v>
      </c>
      <c r="C3" s="7" t="s">
        <v>4</v>
      </c>
      <c r="D3" s="8" t="s">
        <v>5</v>
      </c>
      <c r="E3" s="9" t="s">
        <v>6</v>
      </c>
      <c r="F3" s="22" t="s">
        <v>108</v>
      </c>
      <c r="G3" s="22"/>
      <c r="H3" s="10" t="s">
        <v>7</v>
      </c>
      <c r="I3" s="10" t="s">
        <v>8</v>
      </c>
      <c r="J3" s="11" t="s">
        <v>9</v>
      </c>
      <c r="K3" s="12">
        <v>105</v>
      </c>
      <c r="L3" s="11">
        <v>450</v>
      </c>
      <c r="M3" s="11">
        <v>550</v>
      </c>
      <c r="N3" s="11">
        <v>800</v>
      </c>
      <c r="O3" s="11">
        <v>1000</v>
      </c>
      <c r="P3" s="11" t="s">
        <v>10</v>
      </c>
      <c r="Q3" s="5" t="s">
        <v>11</v>
      </c>
      <c r="R3" s="5" t="s">
        <v>12</v>
      </c>
      <c r="S3" s="5" t="s">
        <v>13</v>
      </c>
      <c r="T3" s="5" t="s">
        <v>14</v>
      </c>
      <c r="U3" s="13" t="s">
        <v>15</v>
      </c>
      <c r="V3" s="12" t="s">
        <v>16</v>
      </c>
      <c r="W3" s="11" t="s">
        <v>17</v>
      </c>
      <c r="X3" t="s">
        <v>109</v>
      </c>
      <c r="Y3" t="s">
        <v>110</v>
      </c>
      <c r="Z3" t="s">
        <v>111</v>
      </c>
      <c r="AA3" t="s">
        <v>112</v>
      </c>
      <c r="AB3" t="s">
        <v>113</v>
      </c>
      <c r="AC3" t="s">
        <v>114</v>
      </c>
      <c r="AD3" t="s">
        <v>115</v>
      </c>
      <c r="AE3" t="s">
        <v>116</v>
      </c>
      <c r="AF3" t="s">
        <v>117</v>
      </c>
      <c r="AG3" t="s">
        <v>118</v>
      </c>
      <c r="AH3" t="s">
        <v>119</v>
      </c>
      <c r="AI3" t="s">
        <v>120</v>
      </c>
      <c r="AJ3" t="s">
        <v>121</v>
      </c>
      <c r="AK3" t="s">
        <v>122</v>
      </c>
      <c r="AL3" t="s">
        <v>123</v>
      </c>
      <c r="AM3" t="s">
        <v>124</v>
      </c>
      <c r="AN3" t="s">
        <v>125</v>
      </c>
      <c r="AO3" t="s">
        <v>126</v>
      </c>
      <c r="AP3" t="s">
        <v>127</v>
      </c>
      <c r="AQ3" t="s">
        <v>128</v>
      </c>
      <c r="AR3" t="s">
        <v>129</v>
      </c>
      <c r="AS3" t="s">
        <v>130</v>
      </c>
      <c r="AT3" t="s">
        <v>131</v>
      </c>
      <c r="AU3" t="s">
        <v>132</v>
      </c>
      <c r="AV3" t="s">
        <v>133</v>
      </c>
      <c r="AW3" t="s">
        <v>134</v>
      </c>
      <c r="AX3" t="s">
        <v>135</v>
      </c>
      <c r="AY3" t="s">
        <v>136</v>
      </c>
      <c r="AZ3" t="s">
        <v>137</v>
      </c>
      <c r="BA3" t="s">
        <v>138</v>
      </c>
      <c r="BB3" t="s">
        <v>139</v>
      </c>
      <c r="BC3" t="s">
        <v>140</v>
      </c>
      <c r="BD3" t="s">
        <v>141</v>
      </c>
      <c r="BE3" t="s">
        <v>142</v>
      </c>
      <c r="BF3" t="s">
        <v>143</v>
      </c>
      <c r="BG3" t="s">
        <v>144</v>
      </c>
      <c r="BH3" t="s">
        <v>145</v>
      </c>
      <c r="BI3" t="s">
        <v>146</v>
      </c>
      <c r="BJ3" t="s">
        <v>147</v>
      </c>
      <c r="BK3" t="s">
        <v>148</v>
      </c>
      <c r="BL3" t="s">
        <v>239</v>
      </c>
      <c r="BM3" s="2" t="s">
        <v>149</v>
      </c>
      <c r="BN3" t="s">
        <v>150</v>
      </c>
      <c r="BO3" t="s">
        <v>151</v>
      </c>
      <c r="BP3" t="s">
        <v>152</v>
      </c>
      <c r="BQ3" t="s">
        <v>153</v>
      </c>
      <c r="BR3" t="s">
        <v>154</v>
      </c>
      <c r="BS3" t="s">
        <v>155</v>
      </c>
      <c r="BT3" t="s">
        <v>156</v>
      </c>
      <c r="BU3" t="s">
        <v>157</v>
      </c>
      <c r="BV3" t="s">
        <v>158</v>
      </c>
      <c r="BW3" t="s">
        <v>159</v>
      </c>
      <c r="BX3" t="s">
        <v>160</v>
      </c>
      <c r="BY3" t="s">
        <v>161</v>
      </c>
      <c r="BZ3" t="s">
        <v>162</v>
      </c>
      <c r="CA3" t="s">
        <v>163</v>
      </c>
      <c r="CB3" t="s">
        <v>164</v>
      </c>
      <c r="CC3" t="s">
        <v>165</v>
      </c>
      <c r="CD3" t="s">
        <v>166</v>
      </c>
      <c r="CE3" t="s">
        <v>167</v>
      </c>
      <c r="CF3" t="s">
        <v>168</v>
      </c>
      <c r="CG3" t="s">
        <v>169</v>
      </c>
      <c r="CH3" t="s">
        <v>170</v>
      </c>
      <c r="CI3" t="s">
        <v>171</v>
      </c>
      <c r="CJ3" t="s">
        <v>172</v>
      </c>
      <c r="CK3" t="s">
        <v>173</v>
      </c>
      <c r="CL3" t="s">
        <v>174</v>
      </c>
      <c r="CM3" t="s">
        <v>175</v>
      </c>
      <c r="CN3" t="s">
        <v>176</v>
      </c>
      <c r="CO3" t="s">
        <v>177</v>
      </c>
      <c r="CP3" t="s">
        <v>178</v>
      </c>
      <c r="CQ3" t="s">
        <v>179</v>
      </c>
      <c r="CR3" t="s">
        <v>180</v>
      </c>
      <c r="CS3" t="s">
        <v>181</v>
      </c>
      <c r="CT3" t="s">
        <v>182</v>
      </c>
      <c r="CV3" t="s">
        <v>241</v>
      </c>
      <c r="CW3" t="s">
        <v>242</v>
      </c>
      <c r="CX3" t="s">
        <v>243</v>
      </c>
      <c r="CY3" t="s">
        <v>244</v>
      </c>
      <c r="CZ3" t="s">
        <v>245</v>
      </c>
      <c r="DA3" t="s">
        <v>246</v>
      </c>
      <c r="DB3" t="s">
        <v>247</v>
      </c>
      <c r="DC3" t="s">
        <v>248</v>
      </c>
      <c r="DD3" t="s">
        <v>249</v>
      </c>
      <c r="DE3" t="s">
        <v>250</v>
      </c>
      <c r="DF3" t="s">
        <v>251</v>
      </c>
      <c r="DG3" t="s">
        <v>238</v>
      </c>
      <c r="DH3" t="s">
        <v>238</v>
      </c>
      <c r="DI3" t="s">
        <v>238</v>
      </c>
      <c r="DJ3" t="s">
        <v>238</v>
      </c>
      <c r="DK3" t="s">
        <v>238</v>
      </c>
    </row>
    <row r="4" spans="1:115" x14ac:dyDescent="0.3">
      <c r="A4" s="20">
        <f>I4/(H4+I4)*100</f>
        <v>97.85177004979893</v>
      </c>
      <c r="B4">
        <v>2017051001</v>
      </c>
      <c r="C4" t="s">
        <v>18</v>
      </c>
      <c r="D4" s="1">
        <v>8.51</v>
      </c>
      <c r="E4" s="14">
        <v>47.993000000000002</v>
      </c>
      <c r="F4" s="23">
        <v>272</v>
      </c>
      <c r="G4" s="23">
        <f>VALUE(RIGHT(TRIM(C4),1))</f>
        <v>2</v>
      </c>
      <c r="H4" s="15">
        <v>1.0309999999999999</v>
      </c>
      <c r="I4" s="15">
        <v>46.962000000000003</v>
      </c>
      <c r="J4" t="s">
        <v>19</v>
      </c>
      <c r="K4" s="16">
        <v>0.11600000000000001</v>
      </c>
      <c r="L4" s="17">
        <v>0.161</v>
      </c>
      <c r="M4" s="17">
        <v>6.4000000000000001E-2</v>
      </c>
      <c r="N4" s="17">
        <v>2.2989999999999999</v>
      </c>
      <c r="O4" s="17">
        <v>0</v>
      </c>
      <c r="P4" s="17">
        <v>2.524</v>
      </c>
      <c r="Q4" s="18">
        <v>5.2250000000000005</v>
      </c>
      <c r="R4" s="18">
        <v>0.22500000000000001</v>
      </c>
      <c r="S4" s="18">
        <v>0.627</v>
      </c>
      <c r="T4" s="18">
        <v>0.1125</v>
      </c>
      <c r="U4" s="18">
        <v>0.73950000000000005</v>
      </c>
      <c r="V4" s="24">
        <v>8.7326662614941597E-3</v>
      </c>
      <c r="W4" s="17">
        <v>0.7073521614074707</v>
      </c>
      <c r="X4" t="s">
        <v>226</v>
      </c>
      <c r="Y4" t="s">
        <v>184</v>
      </c>
      <c r="Z4">
        <v>165.09</v>
      </c>
      <c r="AA4">
        <v>250.47200000000001</v>
      </c>
      <c r="AB4">
        <v>272.78500000000003</v>
      </c>
      <c r="AC4">
        <v>299.87900000000002</v>
      </c>
      <c r="AD4">
        <v>405.12200000000001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0.108</v>
      </c>
      <c r="AM4">
        <v>0.34699999999999998</v>
      </c>
      <c r="AN4">
        <v>0.27400000000000002</v>
      </c>
      <c r="AO4">
        <v>0.27600000000000002</v>
      </c>
      <c r="AP4">
        <v>0.30399999999999999</v>
      </c>
      <c r="AQ4">
        <v>0.30099999999999999</v>
      </c>
      <c r="AR4">
        <v>0.41899999999999998</v>
      </c>
      <c r="AS4">
        <v>0.40899999999999997</v>
      </c>
      <c r="AT4">
        <v>0.26800000000000002</v>
      </c>
      <c r="AU4">
        <v>0.41299999999999998</v>
      </c>
      <c r="AV4">
        <v>3.2160000000000002</v>
      </c>
      <c r="AW4">
        <v>7.9720000000000004</v>
      </c>
      <c r="AX4">
        <v>15.202999999999999</v>
      </c>
      <c r="AY4">
        <v>20.262</v>
      </c>
      <c r="AZ4">
        <v>20.265999999999998</v>
      </c>
      <c r="BA4">
        <v>13.521000000000001</v>
      </c>
      <c r="BB4">
        <v>7.7450000000000001</v>
      </c>
      <c r="BC4">
        <v>3.9180000000000001</v>
      </c>
      <c r="BD4">
        <v>1.806</v>
      </c>
      <c r="BE4">
        <v>1.1539999999999999</v>
      </c>
      <c r="BF4">
        <v>1.5029999999999999</v>
      </c>
      <c r="BG4">
        <v>0.313</v>
      </c>
      <c r="BH4">
        <v>0</v>
      </c>
      <c r="BI4">
        <v>0</v>
      </c>
      <c r="BJ4">
        <v>0</v>
      </c>
      <c r="BK4">
        <v>0</v>
      </c>
      <c r="BL4" s="25">
        <f>AB4/Z4</f>
        <v>1.6523411472530136</v>
      </c>
      <c r="BM4" s="2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0.108</v>
      </c>
      <c r="BV4">
        <v>0.45500000000000002</v>
      </c>
      <c r="BW4">
        <v>0.72899999999999998</v>
      </c>
      <c r="BX4">
        <v>1.0049999999999999</v>
      </c>
      <c r="BY4">
        <v>1.3089999999999999</v>
      </c>
      <c r="BZ4">
        <v>1.61</v>
      </c>
      <c r="CA4">
        <v>2.0299999999999998</v>
      </c>
      <c r="CB4">
        <v>2.4380000000000002</v>
      </c>
      <c r="CC4">
        <v>2.706</v>
      </c>
      <c r="CD4">
        <v>3.12</v>
      </c>
      <c r="CE4">
        <v>6.3360000000000003</v>
      </c>
      <c r="CF4">
        <v>14.308</v>
      </c>
      <c r="CG4">
        <v>29.510999999999999</v>
      </c>
      <c r="CH4">
        <v>49.774000000000001</v>
      </c>
      <c r="CI4">
        <v>70.040000000000006</v>
      </c>
      <c r="CJ4">
        <v>83.561000000000007</v>
      </c>
      <c r="CK4">
        <v>91.305999999999997</v>
      </c>
      <c r="CL4">
        <v>95.224999999999994</v>
      </c>
      <c r="CM4">
        <v>97.03</v>
      </c>
      <c r="CN4">
        <v>98.183999999999997</v>
      </c>
      <c r="CO4">
        <v>99.686999999999998</v>
      </c>
      <c r="CP4">
        <v>100</v>
      </c>
      <c r="CQ4">
        <v>100</v>
      </c>
      <c r="CR4">
        <v>100</v>
      </c>
      <c r="CS4">
        <v>100</v>
      </c>
      <c r="CT4">
        <v>100</v>
      </c>
      <c r="CV4" s="20">
        <v>89.200287599999996</v>
      </c>
      <c r="CW4" s="20">
        <v>2.4271524000000002</v>
      </c>
      <c r="CX4" s="20">
        <v>0.24368999999999999</v>
      </c>
      <c r="CY4" s="20">
        <v>0.45813719999999997</v>
      </c>
      <c r="CZ4" s="20">
        <v>9.7476000000000004E-3</v>
      </c>
      <c r="DA4" s="20">
        <v>2.9437751999999997</v>
      </c>
      <c r="DB4" s="20">
        <v>0.1657092</v>
      </c>
      <c r="DC4" s="20">
        <v>0.45813719999999997</v>
      </c>
      <c r="DD4" s="20">
        <v>1.0332456000000001</v>
      </c>
      <c r="DE4" s="20">
        <v>3.8990400000000001E-2</v>
      </c>
      <c r="DF4" s="20">
        <v>96.939881999999997</v>
      </c>
      <c r="DG4" s="25">
        <v>235.89192</v>
      </c>
      <c r="DH4" s="25">
        <v>420.12155999999999</v>
      </c>
      <c r="DI4" s="25">
        <v>101.37504</v>
      </c>
      <c r="DJ4" s="25">
        <v>192.02771999999999</v>
      </c>
      <c r="DK4" s="25">
        <v>176.43155999999999</v>
      </c>
    </row>
    <row r="5" spans="1:115" x14ac:dyDescent="0.3">
      <c r="A5" s="20">
        <f>I5/(H5+I5)*100</f>
        <v>99.720952433404932</v>
      </c>
      <c r="B5">
        <v>2017051002</v>
      </c>
      <c r="C5" t="s">
        <v>20</v>
      </c>
      <c r="D5" s="1">
        <v>8.8699999999999992</v>
      </c>
      <c r="E5" s="14">
        <v>54.470999999999997</v>
      </c>
      <c r="F5" s="23">
        <v>320</v>
      </c>
      <c r="G5" s="23">
        <f t="shared" ref="G5:G56" si="0">VALUE(RIGHT(TRIM(C5),1))</f>
        <v>3</v>
      </c>
      <c r="H5" s="15">
        <v>0.152</v>
      </c>
      <c r="I5" s="15">
        <v>54.318999999999996</v>
      </c>
      <c r="J5" t="s">
        <v>21</v>
      </c>
      <c r="K5" s="16">
        <v>0.11</v>
      </c>
      <c r="L5" s="17">
        <v>0.11799999999999999</v>
      </c>
      <c r="M5" s="17">
        <v>6.0999999999999999E-2</v>
      </c>
      <c r="N5" s="17">
        <v>2.1320000000000001</v>
      </c>
      <c r="O5" s="17">
        <v>0</v>
      </c>
      <c r="P5" s="17">
        <v>2.3109999999999999</v>
      </c>
      <c r="Q5" s="18">
        <v>4.8454545454545457</v>
      </c>
      <c r="R5" s="18">
        <v>0.17899999999999999</v>
      </c>
      <c r="S5" s="18">
        <v>0.58145454545454545</v>
      </c>
      <c r="T5" s="18">
        <v>8.9499999999999996E-2</v>
      </c>
      <c r="U5" s="18">
        <v>0.67095454545454547</v>
      </c>
      <c r="V5" s="24">
        <v>8.079935796558857E-3</v>
      </c>
      <c r="W5" s="17">
        <v>0.65680801868438721</v>
      </c>
      <c r="X5" t="s">
        <v>227</v>
      </c>
      <c r="Y5" t="s">
        <v>184</v>
      </c>
      <c r="Z5">
        <v>148.10900000000001</v>
      </c>
      <c r="AA5">
        <v>248.90199999999999</v>
      </c>
      <c r="AB5">
        <v>273.40899999999999</v>
      </c>
      <c r="AC5">
        <v>302.97000000000003</v>
      </c>
      <c r="AD5">
        <v>415.85399999999998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0.11600000000000001</v>
      </c>
      <c r="AL5">
        <v>0.18</v>
      </c>
      <c r="AM5">
        <v>0.49299999999999999</v>
      </c>
      <c r="AN5">
        <v>0.41499999999999998</v>
      </c>
      <c r="AO5">
        <v>0.42699999999999999</v>
      </c>
      <c r="AP5">
        <v>0.57499999999999996</v>
      </c>
      <c r="AQ5">
        <v>0.58399999999999996</v>
      </c>
      <c r="AR5">
        <v>0.68300000000000005</v>
      </c>
      <c r="AS5">
        <v>0.76100000000000001</v>
      </c>
      <c r="AT5">
        <v>0.89800000000000002</v>
      </c>
      <c r="AU5">
        <v>1.4359999999999999</v>
      </c>
      <c r="AV5">
        <v>3.859</v>
      </c>
      <c r="AW5">
        <v>8.0120000000000005</v>
      </c>
      <c r="AX5">
        <v>13.878</v>
      </c>
      <c r="AY5">
        <v>18.157</v>
      </c>
      <c r="AZ5">
        <v>18.626999999999999</v>
      </c>
      <c r="BA5">
        <v>12.919</v>
      </c>
      <c r="BB5">
        <v>8.3379999999999992</v>
      </c>
      <c r="BC5">
        <v>4.3449999999999998</v>
      </c>
      <c r="BD5">
        <v>2.1720000000000002</v>
      </c>
      <c r="BE5">
        <v>1.3129999999999999</v>
      </c>
      <c r="BF5">
        <v>1.52</v>
      </c>
      <c r="BG5">
        <v>0.29099999999999998</v>
      </c>
      <c r="BH5">
        <v>0</v>
      </c>
      <c r="BI5">
        <v>0</v>
      </c>
      <c r="BJ5">
        <v>0</v>
      </c>
      <c r="BK5">
        <v>0</v>
      </c>
      <c r="BL5" s="25">
        <f t="shared" ref="BL5:BL56" si="1">AB5/Z5</f>
        <v>1.8459985551181899</v>
      </c>
      <c r="BM5" s="2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0.11600000000000001</v>
      </c>
      <c r="BU5">
        <v>0.29599999999999999</v>
      </c>
      <c r="BV5">
        <v>0.78900000000000003</v>
      </c>
      <c r="BW5">
        <v>1.204</v>
      </c>
      <c r="BX5">
        <v>1.631</v>
      </c>
      <c r="BY5">
        <v>2.206</v>
      </c>
      <c r="BZ5">
        <v>2.79</v>
      </c>
      <c r="CA5">
        <v>3.4729999999999999</v>
      </c>
      <c r="CB5">
        <v>4.234</v>
      </c>
      <c r="CC5">
        <v>5.1319999999999997</v>
      </c>
      <c r="CD5">
        <v>6.5679999999999996</v>
      </c>
      <c r="CE5">
        <v>10.427</v>
      </c>
      <c r="CF5">
        <v>18.439</v>
      </c>
      <c r="CG5">
        <v>32.317999999999998</v>
      </c>
      <c r="CH5">
        <v>50.475000000000001</v>
      </c>
      <c r="CI5">
        <v>69.102000000000004</v>
      </c>
      <c r="CJ5">
        <v>82.022000000000006</v>
      </c>
      <c r="CK5">
        <v>90.358999999999995</v>
      </c>
      <c r="CL5">
        <v>94.703999999999994</v>
      </c>
      <c r="CM5">
        <v>96.876999999999995</v>
      </c>
      <c r="CN5">
        <v>98.19</v>
      </c>
      <c r="CO5">
        <v>99.709000000000003</v>
      </c>
      <c r="CP5">
        <v>100</v>
      </c>
      <c r="CQ5">
        <v>100</v>
      </c>
      <c r="CR5">
        <v>100</v>
      </c>
      <c r="CS5">
        <v>100</v>
      </c>
      <c r="CT5">
        <v>100</v>
      </c>
      <c r="CV5" s="20">
        <v>89.473355099999992</v>
      </c>
      <c r="CW5" s="20">
        <v>2.4129182999999998</v>
      </c>
      <c r="CX5" s="20">
        <v>0.22468469999999999</v>
      </c>
      <c r="CY5" s="20">
        <v>0.42006269999999996</v>
      </c>
      <c r="CZ5" s="20">
        <v>9.7688999999999988E-3</v>
      </c>
      <c r="DA5" s="20">
        <v>2.8622877</v>
      </c>
      <c r="DB5" s="20">
        <v>0.15630239999999998</v>
      </c>
      <c r="DC5" s="20">
        <v>0.44936939999999997</v>
      </c>
      <c r="DD5" s="20">
        <v>1.0452722999999999</v>
      </c>
      <c r="DE5" s="20">
        <v>3.9075599999999995E-2</v>
      </c>
      <c r="DF5" s="20">
        <v>97.054021500000005</v>
      </c>
      <c r="DG5" s="25">
        <v>236.40737999999999</v>
      </c>
      <c r="DH5" s="25">
        <v>575.38820999999996</v>
      </c>
      <c r="DI5" s="25">
        <v>100.61967</v>
      </c>
      <c r="DJ5" s="25">
        <v>189.51665999999997</v>
      </c>
      <c r="DK5" s="25">
        <v>141.64904999999999</v>
      </c>
    </row>
    <row r="6" spans="1:115" x14ac:dyDescent="0.3">
      <c r="A6" s="20">
        <f>I6/(H6+I6)*100</f>
        <v>99.804323518449493</v>
      </c>
      <c r="B6">
        <v>2017051003</v>
      </c>
      <c r="C6" t="s">
        <v>22</v>
      </c>
      <c r="D6" s="1">
        <v>8.93</v>
      </c>
      <c r="E6" s="14">
        <v>42.927999999999997</v>
      </c>
      <c r="F6" s="23">
        <v>360</v>
      </c>
      <c r="G6" s="23">
        <f t="shared" si="0"/>
        <v>4</v>
      </c>
      <c r="H6" s="15">
        <v>8.4000000000000005E-2</v>
      </c>
      <c r="I6" s="15">
        <v>42.843999999999994</v>
      </c>
      <c r="J6" t="s">
        <v>21</v>
      </c>
      <c r="K6" s="16">
        <v>9.6000000000000002E-2</v>
      </c>
      <c r="L6" s="17">
        <v>8.3000000000000004E-2</v>
      </c>
      <c r="M6" s="17">
        <v>5.2999999999999999E-2</v>
      </c>
      <c r="N6" s="17">
        <v>1.1619999999999999</v>
      </c>
      <c r="O6" s="17">
        <v>-8.9999999999999993E-3</v>
      </c>
      <c r="P6" s="17">
        <v>1.2890000000000001</v>
      </c>
      <c r="Q6" s="18">
        <v>2.6409090909090907</v>
      </c>
      <c r="R6" s="18">
        <v>0.13600000000000001</v>
      </c>
      <c r="S6" s="18">
        <v>0.31690909090909086</v>
      </c>
      <c r="T6" s="18">
        <v>6.8000000000000005E-2</v>
      </c>
      <c r="U6" s="18">
        <v>0.38490909090909087</v>
      </c>
      <c r="V6" s="24">
        <v>0</v>
      </c>
      <c r="W6" s="17">
        <v>0.34932920336723328</v>
      </c>
      <c r="X6" t="s">
        <v>228</v>
      </c>
      <c r="Y6" t="s">
        <v>184</v>
      </c>
      <c r="Z6">
        <v>201.27</v>
      </c>
      <c r="AA6">
        <v>328.67700000000002</v>
      </c>
      <c r="AB6">
        <v>359.68700000000001</v>
      </c>
      <c r="AC6">
        <v>395.74400000000003</v>
      </c>
      <c r="AD6">
        <v>526.62199999999996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0.114</v>
      </c>
      <c r="AL6">
        <v>0.16400000000000001</v>
      </c>
      <c r="AM6">
        <v>0.42099999999999999</v>
      </c>
      <c r="AN6">
        <v>0.33900000000000002</v>
      </c>
      <c r="AO6">
        <v>0.28899999999999998</v>
      </c>
      <c r="AP6">
        <v>0.439</v>
      </c>
      <c r="AQ6">
        <v>0.28399999999999997</v>
      </c>
      <c r="AR6">
        <v>0.218</v>
      </c>
      <c r="AS6">
        <v>0.30099999999999999</v>
      </c>
      <c r="AT6">
        <v>0.51800000000000002</v>
      </c>
      <c r="AU6">
        <v>0.66100000000000003</v>
      </c>
      <c r="AV6">
        <v>0.93200000000000005</v>
      </c>
      <c r="AW6">
        <v>1.9350000000000001</v>
      </c>
      <c r="AX6">
        <v>5.1820000000000004</v>
      </c>
      <c r="AY6">
        <v>10.613</v>
      </c>
      <c r="AZ6">
        <v>17.541</v>
      </c>
      <c r="BA6">
        <v>18.3</v>
      </c>
      <c r="BB6">
        <v>17.28</v>
      </c>
      <c r="BC6">
        <v>11.944000000000001</v>
      </c>
      <c r="BD6">
        <v>6.827</v>
      </c>
      <c r="BE6">
        <v>3.274</v>
      </c>
      <c r="BF6">
        <v>2.153</v>
      </c>
      <c r="BG6">
        <v>0.27200000000000002</v>
      </c>
      <c r="BH6">
        <v>0</v>
      </c>
      <c r="BI6">
        <v>0</v>
      </c>
      <c r="BJ6">
        <v>0</v>
      </c>
      <c r="BK6">
        <v>0</v>
      </c>
      <c r="BL6" s="25">
        <f t="shared" si="1"/>
        <v>1.7870869975654593</v>
      </c>
      <c r="BM6" s="2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0.114</v>
      </c>
      <c r="BU6">
        <v>0.27800000000000002</v>
      </c>
      <c r="BV6">
        <v>0.69899999999999995</v>
      </c>
      <c r="BW6">
        <v>1.038</v>
      </c>
      <c r="BX6">
        <v>1.327</v>
      </c>
      <c r="BY6">
        <v>1.766</v>
      </c>
      <c r="BZ6">
        <v>2.0489999999999999</v>
      </c>
      <c r="CA6">
        <v>2.2669999999999999</v>
      </c>
      <c r="CB6">
        <v>2.5680000000000001</v>
      </c>
      <c r="CC6">
        <v>3.0859999999999999</v>
      </c>
      <c r="CD6">
        <v>3.7469999999999999</v>
      </c>
      <c r="CE6">
        <v>4.6790000000000003</v>
      </c>
      <c r="CF6">
        <v>6.6130000000000004</v>
      </c>
      <c r="CG6">
        <v>11.795</v>
      </c>
      <c r="CH6">
        <v>22.408000000000001</v>
      </c>
      <c r="CI6">
        <v>39.948999999999998</v>
      </c>
      <c r="CJ6">
        <v>58.249000000000002</v>
      </c>
      <c r="CK6">
        <v>75.528999999999996</v>
      </c>
      <c r="CL6">
        <v>87.474000000000004</v>
      </c>
      <c r="CM6">
        <v>94.3</v>
      </c>
      <c r="CN6">
        <v>97.573999999999998</v>
      </c>
      <c r="CO6">
        <v>99.727999999999994</v>
      </c>
      <c r="CP6">
        <v>100</v>
      </c>
      <c r="CQ6">
        <v>100</v>
      </c>
      <c r="CR6">
        <v>100</v>
      </c>
      <c r="CS6">
        <v>100</v>
      </c>
      <c r="CT6">
        <v>100</v>
      </c>
      <c r="CV6" s="20">
        <v>91.988780899999995</v>
      </c>
      <c r="CW6" s="20">
        <v>2.4776460999999994</v>
      </c>
      <c r="CX6" s="20">
        <v>0.19742199999999999</v>
      </c>
      <c r="CY6" s="20">
        <v>0.3060041</v>
      </c>
      <c r="CZ6" s="20">
        <v>9.871099999999999E-3</v>
      </c>
      <c r="DA6" s="20">
        <v>1.5892470999999999</v>
      </c>
      <c r="DB6" s="20">
        <v>0.11845319999999998</v>
      </c>
      <c r="DC6" s="20">
        <v>0.41458619999999996</v>
      </c>
      <c r="DD6" s="20">
        <v>1.1647897999999999</v>
      </c>
      <c r="DE6" s="20">
        <v>2.9613299999999995E-2</v>
      </c>
      <c r="DF6" s="20">
        <v>98.266800500000016</v>
      </c>
      <c r="DG6" s="25">
        <v>243.81616999999997</v>
      </c>
      <c r="DH6" s="25">
        <v>550.80737999999997</v>
      </c>
      <c r="DI6" s="25">
        <v>74.033249999999995</v>
      </c>
      <c r="DJ6" s="25">
        <v>214.20286999999999</v>
      </c>
      <c r="DK6" s="25">
        <v>111.54342999999999</v>
      </c>
    </row>
    <row r="7" spans="1:115" x14ac:dyDescent="0.3">
      <c r="A7" s="20">
        <f>I7/(H7+I7)*100</f>
        <v>99.661590524534688</v>
      </c>
      <c r="B7">
        <v>2017051004</v>
      </c>
      <c r="C7" t="s">
        <v>23</v>
      </c>
      <c r="D7" s="1">
        <v>8.93</v>
      </c>
      <c r="E7" s="14">
        <v>43.734000000000002</v>
      </c>
      <c r="F7" s="23">
        <v>224</v>
      </c>
      <c r="G7" s="23">
        <f t="shared" si="0"/>
        <v>2</v>
      </c>
      <c r="H7" s="15">
        <v>0.14799999999999999</v>
      </c>
      <c r="I7" s="15">
        <v>43.585999999999999</v>
      </c>
      <c r="J7" t="s">
        <v>21</v>
      </c>
      <c r="K7" s="16">
        <v>0.107</v>
      </c>
      <c r="L7" s="17">
        <v>0.12</v>
      </c>
      <c r="M7" s="17">
        <v>7.3999999999999996E-2</v>
      </c>
      <c r="N7" s="17">
        <v>2.5670000000000002</v>
      </c>
      <c r="O7" s="17">
        <v>6.0000000000000001E-3</v>
      </c>
      <c r="P7" s="17">
        <v>2.7669999999999999</v>
      </c>
      <c r="Q7" s="18">
        <v>5.8340909090909099</v>
      </c>
      <c r="R7" s="18">
        <v>0.19400000000000001</v>
      </c>
      <c r="S7" s="18">
        <v>0.70009090909090921</v>
      </c>
      <c r="T7" s="18">
        <v>9.7000000000000003E-2</v>
      </c>
      <c r="U7" s="18">
        <v>0.79709090909090918</v>
      </c>
      <c r="V7" s="24">
        <v>0</v>
      </c>
      <c r="W7" s="17">
        <v>0.75085026025772095</v>
      </c>
      <c r="X7" t="s">
        <v>229</v>
      </c>
      <c r="Y7" t="s">
        <v>184</v>
      </c>
      <c r="Z7">
        <v>159.77699999999999</v>
      </c>
      <c r="AA7">
        <v>240.98099999999999</v>
      </c>
      <c r="AB7">
        <v>261.90800000000002</v>
      </c>
      <c r="AC7">
        <v>286.96300000000002</v>
      </c>
      <c r="AD7">
        <v>379.36099999999999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0.14599999999999999</v>
      </c>
      <c r="AN7">
        <v>0.224</v>
      </c>
      <c r="AO7">
        <v>0.24</v>
      </c>
      <c r="AP7">
        <v>0.26800000000000002</v>
      </c>
      <c r="AQ7">
        <v>0.29599999999999999</v>
      </c>
      <c r="AR7">
        <v>0.439</v>
      </c>
      <c r="AS7">
        <v>0.45300000000000001</v>
      </c>
      <c r="AT7">
        <v>0.39800000000000002</v>
      </c>
      <c r="AU7">
        <v>0.79300000000000004</v>
      </c>
      <c r="AV7">
        <v>4.1840000000000002</v>
      </c>
      <c r="AW7">
        <v>9.3420000000000005</v>
      </c>
      <c r="AX7">
        <v>16.675999999999998</v>
      </c>
      <c r="AY7">
        <v>21.015000000000001</v>
      </c>
      <c r="AZ7">
        <v>19.814</v>
      </c>
      <c r="BA7">
        <v>12.433</v>
      </c>
      <c r="BB7">
        <v>6.6340000000000003</v>
      </c>
      <c r="BC7">
        <v>3.1179999999999999</v>
      </c>
      <c r="BD7">
        <v>1.28</v>
      </c>
      <c r="BE7">
        <v>0.80400000000000005</v>
      </c>
      <c r="BF7">
        <v>1.234</v>
      </c>
      <c r="BG7">
        <v>0.20899999999999999</v>
      </c>
      <c r="BH7">
        <v>0</v>
      </c>
      <c r="BI7">
        <v>0</v>
      </c>
      <c r="BJ7">
        <v>0</v>
      </c>
      <c r="BK7">
        <v>0</v>
      </c>
      <c r="BL7" s="25">
        <f t="shared" si="1"/>
        <v>1.639209648447524</v>
      </c>
      <c r="BM7" s="2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0.14599999999999999</v>
      </c>
      <c r="BW7">
        <v>0.36899999999999999</v>
      </c>
      <c r="BX7">
        <v>0.60899999999999999</v>
      </c>
      <c r="BY7">
        <v>0.877</v>
      </c>
      <c r="BZ7">
        <v>1.173</v>
      </c>
      <c r="CA7">
        <v>1.6120000000000001</v>
      </c>
      <c r="CB7">
        <v>2.0649999999999999</v>
      </c>
      <c r="CC7">
        <v>2.4630000000000001</v>
      </c>
      <c r="CD7">
        <v>3.2559999999999998</v>
      </c>
      <c r="CE7">
        <v>7.44</v>
      </c>
      <c r="CF7">
        <v>16.782</v>
      </c>
      <c r="CG7">
        <v>33.459000000000003</v>
      </c>
      <c r="CH7">
        <v>54.473999999999997</v>
      </c>
      <c r="CI7">
        <v>74.287999999999997</v>
      </c>
      <c r="CJ7">
        <v>86.721999999999994</v>
      </c>
      <c r="CK7">
        <v>93.355999999999995</v>
      </c>
      <c r="CL7">
        <v>96.474000000000004</v>
      </c>
      <c r="CM7">
        <v>97.754000000000005</v>
      </c>
      <c r="CN7">
        <v>98.557000000000002</v>
      </c>
      <c r="CO7">
        <v>99.790999999999997</v>
      </c>
      <c r="CP7">
        <v>100</v>
      </c>
      <c r="CQ7">
        <v>100</v>
      </c>
      <c r="CR7">
        <v>100</v>
      </c>
      <c r="CS7">
        <v>100</v>
      </c>
      <c r="CT7">
        <v>100</v>
      </c>
      <c r="CV7" s="20">
        <v>88.725112500000009</v>
      </c>
      <c r="CW7" s="20">
        <v>2.4891648000000002</v>
      </c>
      <c r="CX7" s="20">
        <v>0.16529610000000003</v>
      </c>
      <c r="CY7" s="20">
        <v>0.39865529999999999</v>
      </c>
      <c r="CZ7" s="20">
        <v>9.7233000000000007E-3</v>
      </c>
      <c r="DA7" s="20">
        <v>3.2670287999999998</v>
      </c>
      <c r="DB7" s="20">
        <v>0.18474270000000001</v>
      </c>
      <c r="DC7" s="20">
        <v>0.46671839999999998</v>
      </c>
      <c r="DD7" s="20">
        <v>1.069563</v>
      </c>
      <c r="DE7" s="20">
        <v>3.8893200000000003E-2</v>
      </c>
      <c r="DF7" s="20">
        <v>96.776004900000004</v>
      </c>
      <c r="DG7" s="25">
        <v>135.15387000000001</v>
      </c>
      <c r="DH7" s="25">
        <v>182.79804000000001</v>
      </c>
      <c r="DI7" s="25">
        <v>111.81795</v>
      </c>
      <c r="DJ7" s="25">
        <v>169.18541999999999</v>
      </c>
      <c r="DK7" s="25">
        <v>141.96018000000001</v>
      </c>
    </row>
    <row r="8" spans="1:115" x14ac:dyDescent="0.3">
      <c r="A8" s="20">
        <v>100</v>
      </c>
      <c r="B8">
        <v>2017051005</v>
      </c>
      <c r="C8" t="s">
        <v>24</v>
      </c>
      <c r="D8" s="1">
        <v>9.02</v>
      </c>
      <c r="E8" s="14">
        <v>52.968000000000004</v>
      </c>
      <c r="F8" s="23">
        <v>272</v>
      </c>
      <c r="G8" s="23">
        <f t="shared" si="0"/>
        <v>3</v>
      </c>
      <c r="H8" s="15" t="s">
        <v>25</v>
      </c>
      <c r="I8" s="15">
        <v>52.968000000000004</v>
      </c>
      <c r="J8" t="s">
        <v>21</v>
      </c>
      <c r="K8" s="16">
        <v>9.5000000000000001E-2</v>
      </c>
      <c r="L8" s="17">
        <v>9.0999999999999998E-2</v>
      </c>
      <c r="M8" s="17">
        <v>4.8000000000000001E-2</v>
      </c>
      <c r="N8" s="17">
        <v>2.0979999999999999</v>
      </c>
      <c r="O8" s="17">
        <v>-7.0000000000000001E-3</v>
      </c>
      <c r="P8" s="17">
        <v>2.23</v>
      </c>
      <c r="Q8" s="18">
        <v>4.7681818181818176</v>
      </c>
      <c r="R8" s="18">
        <v>0.13900000000000001</v>
      </c>
      <c r="S8" s="18">
        <v>0.57218181818181812</v>
      </c>
      <c r="T8" s="18">
        <v>6.9500000000000006E-2</v>
      </c>
      <c r="U8" s="18">
        <v>0.64168181818181813</v>
      </c>
      <c r="V8" s="24">
        <v>0</v>
      </c>
      <c r="W8" s="17">
        <v>0.59543144702911377</v>
      </c>
      <c r="X8" t="s">
        <v>230</v>
      </c>
      <c r="Y8" t="s">
        <v>184</v>
      </c>
      <c r="Z8">
        <v>170.63900000000001</v>
      </c>
      <c r="AA8">
        <v>288.80099999999999</v>
      </c>
      <c r="AB8">
        <v>318.32400000000001</v>
      </c>
      <c r="AC8">
        <v>353.53</v>
      </c>
      <c r="AD8">
        <v>480.16500000000002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0.19800000000000001</v>
      </c>
      <c r="AL8">
        <v>0.19700000000000001</v>
      </c>
      <c r="AM8">
        <v>0.52500000000000002</v>
      </c>
      <c r="AN8">
        <v>0.41399999999999998</v>
      </c>
      <c r="AO8">
        <v>0.34399999999999997</v>
      </c>
      <c r="AP8">
        <v>0.499</v>
      </c>
      <c r="AQ8">
        <v>0.438</v>
      </c>
      <c r="AR8">
        <v>0.42799999999999999</v>
      </c>
      <c r="AS8">
        <v>0.46</v>
      </c>
      <c r="AT8">
        <v>0.54</v>
      </c>
      <c r="AU8">
        <v>0.74299999999999999</v>
      </c>
      <c r="AV8">
        <v>2.004</v>
      </c>
      <c r="AW8">
        <v>4.5750000000000002</v>
      </c>
      <c r="AX8">
        <v>9.2840000000000007</v>
      </c>
      <c r="AY8">
        <v>14.757999999999999</v>
      </c>
      <c r="AZ8">
        <v>18.539000000000001</v>
      </c>
      <c r="BA8">
        <v>16.172999999999998</v>
      </c>
      <c r="BB8">
        <v>13.047000000000001</v>
      </c>
      <c r="BC8">
        <v>8.3650000000000002</v>
      </c>
      <c r="BD8">
        <v>4.4850000000000003</v>
      </c>
      <c r="BE8">
        <v>2.1819999999999999</v>
      </c>
      <c r="BF8">
        <v>1.6120000000000001</v>
      </c>
      <c r="BG8">
        <v>0.191</v>
      </c>
      <c r="BH8">
        <v>0</v>
      </c>
      <c r="BI8">
        <v>0</v>
      </c>
      <c r="BJ8">
        <v>0</v>
      </c>
      <c r="BK8">
        <v>0</v>
      </c>
      <c r="BL8" s="25">
        <f t="shared" si="1"/>
        <v>1.8654820996372459</v>
      </c>
      <c r="BM8" s="2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0.19800000000000001</v>
      </c>
      <c r="BU8">
        <v>0.39500000000000002</v>
      </c>
      <c r="BV8">
        <v>0.92</v>
      </c>
      <c r="BW8">
        <v>1.3340000000000001</v>
      </c>
      <c r="BX8">
        <v>1.6779999999999999</v>
      </c>
      <c r="BY8">
        <v>2.177</v>
      </c>
      <c r="BZ8">
        <v>2.6150000000000002</v>
      </c>
      <c r="CA8">
        <v>3.0430000000000001</v>
      </c>
      <c r="CB8">
        <v>3.5030000000000001</v>
      </c>
      <c r="CC8">
        <v>4.0430000000000001</v>
      </c>
      <c r="CD8">
        <v>4.7859999999999996</v>
      </c>
      <c r="CE8">
        <v>6.79</v>
      </c>
      <c r="CF8">
        <v>11.365</v>
      </c>
      <c r="CG8">
        <v>20.649000000000001</v>
      </c>
      <c r="CH8">
        <v>35.406999999999996</v>
      </c>
      <c r="CI8">
        <v>53.945</v>
      </c>
      <c r="CJ8">
        <v>70.117999999999995</v>
      </c>
      <c r="CK8">
        <v>83.165000000000006</v>
      </c>
      <c r="CL8">
        <v>91.53</v>
      </c>
      <c r="CM8">
        <v>96.015000000000001</v>
      </c>
      <c r="CN8">
        <v>98.197000000000003</v>
      </c>
      <c r="CO8">
        <v>99.808999999999997</v>
      </c>
      <c r="CP8">
        <v>100</v>
      </c>
      <c r="CQ8">
        <v>100</v>
      </c>
      <c r="CR8">
        <v>100</v>
      </c>
      <c r="CS8">
        <v>100</v>
      </c>
      <c r="CT8">
        <v>100</v>
      </c>
      <c r="CV8" s="20">
        <v>89.977731000000006</v>
      </c>
      <c r="CW8" s="20">
        <v>2.4344730000000001</v>
      </c>
      <c r="CX8" s="20">
        <v>0.18576300000000001</v>
      </c>
      <c r="CY8" s="20">
        <v>0.34219499999999997</v>
      </c>
      <c r="CZ8" s="20">
        <v>9.777000000000001E-3</v>
      </c>
      <c r="DA8" s="20">
        <v>2.7864450000000001</v>
      </c>
      <c r="DB8" s="20">
        <v>0.18576300000000001</v>
      </c>
      <c r="DC8" s="20">
        <v>0.45951899999999996</v>
      </c>
      <c r="DD8" s="20">
        <v>1.007031</v>
      </c>
      <c r="DE8" s="20">
        <v>2.9330999999999999E-2</v>
      </c>
      <c r="DF8" s="20">
        <v>97.388696999999993</v>
      </c>
      <c r="DG8" s="25">
        <v>154.47659999999999</v>
      </c>
      <c r="DH8" s="25">
        <v>151.54349999999999</v>
      </c>
      <c r="DI8" s="25">
        <v>90.926100000000005</v>
      </c>
      <c r="DJ8" s="25">
        <v>170.1198</v>
      </c>
      <c r="DK8" s="25">
        <v>91.903800000000004</v>
      </c>
    </row>
    <row r="9" spans="1:115" x14ac:dyDescent="0.3">
      <c r="A9" s="20">
        <v>100</v>
      </c>
      <c r="B9">
        <v>2017051006</v>
      </c>
      <c r="C9" t="s">
        <v>26</v>
      </c>
      <c r="D9" s="1">
        <v>9.0399999999999991</v>
      </c>
      <c r="E9" s="14">
        <v>66.711799999999997</v>
      </c>
      <c r="F9" s="23">
        <v>312</v>
      </c>
      <c r="G9" s="23">
        <f t="shared" si="0"/>
        <v>4</v>
      </c>
      <c r="H9" s="15" t="s">
        <v>25</v>
      </c>
      <c r="I9" s="15">
        <v>66.711799999999997</v>
      </c>
      <c r="K9" s="16">
        <v>7.8E-2</v>
      </c>
      <c r="L9" s="17">
        <v>7.3999999999999996E-2</v>
      </c>
      <c r="M9" s="17">
        <v>4.8000000000000001E-2</v>
      </c>
      <c r="N9" s="17">
        <v>1.1890000000000001</v>
      </c>
      <c r="O9" s="17">
        <v>7.0000000000000001E-3</v>
      </c>
      <c r="P9" s="17">
        <v>1.3179999999999998</v>
      </c>
      <c r="Q9" s="18">
        <v>2.7022727272727276</v>
      </c>
      <c r="R9" s="18">
        <v>0.122</v>
      </c>
      <c r="S9" s="18">
        <v>0.32427272727272732</v>
      </c>
      <c r="T9" s="18">
        <v>6.0999999999999999E-2</v>
      </c>
      <c r="U9" s="18">
        <v>0.38527272727272732</v>
      </c>
      <c r="V9" s="24">
        <v>5.170588381588459E-3</v>
      </c>
      <c r="W9" s="17">
        <v>0.33017417788505554</v>
      </c>
      <c r="X9" t="s">
        <v>231</v>
      </c>
      <c r="Y9" t="s">
        <v>184</v>
      </c>
      <c r="Z9">
        <v>165.67400000000001</v>
      </c>
      <c r="AA9">
        <v>290.20100000000002</v>
      </c>
      <c r="AB9">
        <v>317.75599999999997</v>
      </c>
      <c r="AC9">
        <v>349.613</v>
      </c>
      <c r="AD9">
        <v>454.86900000000003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0.127</v>
      </c>
      <c r="AL9">
        <v>0.192</v>
      </c>
      <c r="AM9">
        <v>0.51500000000000001</v>
      </c>
      <c r="AN9">
        <v>0.42499999999999999</v>
      </c>
      <c r="AO9">
        <v>0.40100000000000002</v>
      </c>
      <c r="AP9">
        <v>0.60199999999999998</v>
      </c>
      <c r="AQ9">
        <v>0.51900000000000002</v>
      </c>
      <c r="AR9">
        <v>0.51200000000000001</v>
      </c>
      <c r="AS9">
        <v>0.61299999999999999</v>
      </c>
      <c r="AT9">
        <v>0.86399999999999999</v>
      </c>
      <c r="AU9">
        <v>1.135</v>
      </c>
      <c r="AV9">
        <v>2.0910000000000002</v>
      </c>
      <c r="AW9">
        <v>4.0110000000000001</v>
      </c>
      <c r="AX9">
        <v>8.2629999999999999</v>
      </c>
      <c r="AY9">
        <v>14.18</v>
      </c>
      <c r="AZ9">
        <v>19.22</v>
      </c>
      <c r="BA9">
        <v>17.559999999999999</v>
      </c>
      <c r="BB9">
        <v>14.430999999999999</v>
      </c>
      <c r="BC9">
        <v>8.3030000000000008</v>
      </c>
      <c r="BD9">
        <v>3.7309999999999999</v>
      </c>
      <c r="BE9">
        <v>1.3280000000000001</v>
      </c>
      <c r="BF9">
        <v>0.88200000000000001</v>
      </c>
      <c r="BG9">
        <v>9.6000000000000002E-2</v>
      </c>
      <c r="BH9">
        <v>0</v>
      </c>
      <c r="BI9">
        <v>0</v>
      </c>
      <c r="BJ9">
        <v>0</v>
      </c>
      <c r="BK9">
        <v>0</v>
      </c>
      <c r="BL9" s="25">
        <f t="shared" si="1"/>
        <v>1.9179593659837992</v>
      </c>
      <c r="BM9" s="2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0.127</v>
      </c>
      <c r="BU9">
        <v>0.31900000000000001</v>
      </c>
      <c r="BV9">
        <v>0.83399999999999996</v>
      </c>
      <c r="BW9">
        <v>1.26</v>
      </c>
      <c r="BX9">
        <v>1.66</v>
      </c>
      <c r="BY9">
        <v>2.262</v>
      </c>
      <c r="BZ9">
        <v>2.7810000000000001</v>
      </c>
      <c r="CA9">
        <v>3.2930000000000001</v>
      </c>
      <c r="CB9">
        <v>3.907</v>
      </c>
      <c r="CC9">
        <v>4.7699999999999996</v>
      </c>
      <c r="CD9">
        <v>5.9050000000000002</v>
      </c>
      <c r="CE9">
        <v>7.9950000000000001</v>
      </c>
      <c r="CF9">
        <v>12.006</v>
      </c>
      <c r="CG9">
        <v>20.268999999999998</v>
      </c>
      <c r="CH9">
        <v>34.448999999999998</v>
      </c>
      <c r="CI9">
        <v>53.668999999999997</v>
      </c>
      <c r="CJ9">
        <v>71.227999999999994</v>
      </c>
      <c r="CK9">
        <v>85.66</v>
      </c>
      <c r="CL9">
        <v>93.962999999999994</v>
      </c>
      <c r="CM9">
        <v>97.694000000000003</v>
      </c>
      <c r="CN9">
        <v>99.022000000000006</v>
      </c>
      <c r="CO9">
        <v>99.903999999999996</v>
      </c>
      <c r="CP9">
        <v>100</v>
      </c>
      <c r="CQ9">
        <v>100</v>
      </c>
      <c r="CR9">
        <v>100</v>
      </c>
      <c r="CS9">
        <v>100</v>
      </c>
      <c r="CT9">
        <v>100</v>
      </c>
      <c r="CV9" s="20">
        <v>92.524243200000015</v>
      </c>
      <c r="CW9" s="20">
        <v>2.4473136000000002</v>
      </c>
      <c r="CX9" s="20">
        <v>0.14802299999999999</v>
      </c>
      <c r="CY9" s="20">
        <v>0.23683679999999999</v>
      </c>
      <c r="CZ9" s="20">
        <v>9.8682000000000006E-3</v>
      </c>
      <c r="DA9" s="20">
        <v>1.5690438000000002</v>
      </c>
      <c r="DB9" s="20">
        <v>0.1282866</v>
      </c>
      <c r="DC9" s="20">
        <v>0.45393720000000004</v>
      </c>
      <c r="DD9" s="20">
        <v>0.97695180000000004</v>
      </c>
      <c r="DE9" s="20">
        <v>2.9604599999999998E-2</v>
      </c>
      <c r="DF9" s="20">
        <v>98.494504200000009</v>
      </c>
      <c r="DG9" s="25">
        <v>105.58974000000001</v>
      </c>
      <c r="DH9" s="25">
        <v>74.011499999999998</v>
      </c>
      <c r="DI9" s="25">
        <v>67.103760000000008</v>
      </c>
      <c r="DJ9" s="25">
        <v>158.87801999999999</v>
      </c>
      <c r="DK9" s="26"/>
    </row>
    <row r="10" spans="1:115" x14ac:dyDescent="0.3">
      <c r="A10" s="20">
        <v>100</v>
      </c>
      <c r="B10">
        <v>2017051007</v>
      </c>
      <c r="C10" t="s">
        <v>27</v>
      </c>
      <c r="D10" s="1">
        <v>9.02</v>
      </c>
      <c r="E10" s="14">
        <v>48.591999999999999</v>
      </c>
      <c r="F10" s="23">
        <v>205</v>
      </c>
      <c r="G10" s="23">
        <f t="shared" si="0"/>
        <v>2</v>
      </c>
      <c r="H10" s="15" t="s">
        <v>25</v>
      </c>
      <c r="I10" s="15">
        <v>48.591999999999999</v>
      </c>
      <c r="K10" s="16">
        <v>8.8999999999999996E-2</v>
      </c>
      <c r="L10" s="17">
        <v>7.8E-2</v>
      </c>
      <c r="M10" s="17">
        <v>4.8000000000000001E-2</v>
      </c>
      <c r="N10" s="17">
        <v>1.645</v>
      </c>
      <c r="O10" s="17">
        <v>-4.0000000000000001E-3</v>
      </c>
      <c r="P10" s="17">
        <v>1.7669999999999999</v>
      </c>
      <c r="Q10" s="18">
        <v>3.7386363636363638</v>
      </c>
      <c r="R10" s="18">
        <v>0.126</v>
      </c>
      <c r="S10" s="18">
        <v>0.44863636363636361</v>
      </c>
      <c r="T10" s="18">
        <v>6.3E-2</v>
      </c>
      <c r="U10" s="18">
        <v>0.51163636363636367</v>
      </c>
      <c r="V10" s="24">
        <v>0</v>
      </c>
      <c r="W10" s="17">
        <v>0.44238591194152832</v>
      </c>
      <c r="X10" t="s">
        <v>232</v>
      </c>
      <c r="Y10" t="s">
        <v>184</v>
      </c>
      <c r="Z10">
        <v>178.37799999999999</v>
      </c>
      <c r="AA10">
        <v>273.86099999999999</v>
      </c>
      <c r="AB10">
        <v>296.02199999999999</v>
      </c>
      <c r="AC10">
        <v>320.947</v>
      </c>
      <c r="AD10">
        <v>394.49700000000001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3.7999999999999999E-2</v>
      </c>
      <c r="AL10">
        <v>0.14499999999999999</v>
      </c>
      <c r="AM10">
        <v>0.36899999999999999</v>
      </c>
      <c r="AN10">
        <v>0.26300000000000001</v>
      </c>
      <c r="AO10">
        <v>0.22900000000000001</v>
      </c>
      <c r="AP10">
        <v>0.32500000000000001</v>
      </c>
      <c r="AQ10">
        <v>0.25</v>
      </c>
      <c r="AR10">
        <v>0.28899999999999998</v>
      </c>
      <c r="AS10">
        <v>0.378</v>
      </c>
      <c r="AT10">
        <v>0.46</v>
      </c>
      <c r="AU10">
        <v>0.53100000000000003</v>
      </c>
      <c r="AV10">
        <v>1.6739999999999999</v>
      </c>
      <c r="AW10">
        <v>4.6820000000000004</v>
      </c>
      <c r="AX10">
        <v>10.734</v>
      </c>
      <c r="AY10">
        <v>18.236999999999998</v>
      </c>
      <c r="AZ10">
        <v>23.096</v>
      </c>
      <c r="BA10">
        <v>18.949000000000002</v>
      </c>
      <c r="BB10">
        <v>13.295999999999999</v>
      </c>
      <c r="BC10">
        <v>5.2670000000000003</v>
      </c>
      <c r="BD10">
        <v>0.78800000000000003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s="25">
        <f t="shared" si="1"/>
        <v>1.6595207929228941</v>
      </c>
      <c r="BM10" s="2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3.7999999999999999E-2</v>
      </c>
      <c r="BU10">
        <v>0.184</v>
      </c>
      <c r="BV10">
        <v>0.55300000000000005</v>
      </c>
      <c r="BW10">
        <v>0.81599999999999995</v>
      </c>
      <c r="BX10">
        <v>1.0449999999999999</v>
      </c>
      <c r="BY10">
        <v>1.369</v>
      </c>
      <c r="BZ10">
        <v>1.62</v>
      </c>
      <c r="CA10">
        <v>1.9079999999999999</v>
      </c>
      <c r="CB10">
        <v>2.286</v>
      </c>
      <c r="CC10">
        <v>2.746</v>
      </c>
      <c r="CD10">
        <v>3.2770000000000001</v>
      </c>
      <c r="CE10">
        <v>4.9509999999999996</v>
      </c>
      <c r="CF10">
        <v>9.6329999999999991</v>
      </c>
      <c r="CG10">
        <v>20.367000000000001</v>
      </c>
      <c r="CH10">
        <v>38.603999999999999</v>
      </c>
      <c r="CI10">
        <v>61.7</v>
      </c>
      <c r="CJ10">
        <v>80.649000000000001</v>
      </c>
      <c r="CK10">
        <v>93.944999999999993</v>
      </c>
      <c r="CL10">
        <v>99.212000000000003</v>
      </c>
      <c r="CM10">
        <v>100</v>
      </c>
      <c r="CN10">
        <v>100</v>
      </c>
      <c r="CO10">
        <v>100</v>
      </c>
      <c r="CP10">
        <v>100</v>
      </c>
      <c r="CQ10">
        <v>100</v>
      </c>
      <c r="CR10">
        <v>100</v>
      </c>
      <c r="CS10">
        <v>100</v>
      </c>
      <c r="CT10">
        <v>100</v>
      </c>
      <c r="CV10" s="20">
        <v>90.934288100000003</v>
      </c>
      <c r="CW10" s="20">
        <v>2.5344114000000002</v>
      </c>
      <c r="CX10" s="20">
        <v>0.18664270000000002</v>
      </c>
      <c r="CY10" s="20">
        <v>0.3438155</v>
      </c>
      <c r="CZ10" s="20">
        <v>9.8233000000000001E-3</v>
      </c>
      <c r="DA10" s="20">
        <v>2.1218328000000004</v>
      </c>
      <c r="DB10" s="20">
        <v>0.16699610000000001</v>
      </c>
      <c r="DC10" s="20">
        <v>0.49116500000000002</v>
      </c>
      <c r="DD10" s="20">
        <v>1.0117999</v>
      </c>
      <c r="DE10" s="20">
        <v>2.94699E-2</v>
      </c>
      <c r="DF10" s="20">
        <v>97.800774799999985</v>
      </c>
      <c r="DG10" s="25">
        <v>143.42018000000002</v>
      </c>
      <c r="DH10" s="25">
        <v>133.59688</v>
      </c>
      <c r="DI10" s="25">
        <v>80.551060000000007</v>
      </c>
      <c r="DJ10" s="25">
        <v>170.92542</v>
      </c>
      <c r="DK10" s="25">
        <v>99.215330000000009</v>
      </c>
    </row>
    <row r="11" spans="1:115" x14ac:dyDescent="0.3">
      <c r="A11" s="20">
        <f>I11/(H11+I11)*100</f>
        <v>99.407015565281981</v>
      </c>
      <c r="B11">
        <v>2017051008</v>
      </c>
      <c r="C11" t="s">
        <v>28</v>
      </c>
      <c r="D11" s="1">
        <v>9.0500000000000007</v>
      </c>
      <c r="E11" s="14">
        <v>44.6892</v>
      </c>
      <c r="F11" s="23">
        <v>253</v>
      </c>
      <c r="G11" s="23">
        <f t="shared" si="0"/>
        <v>3</v>
      </c>
      <c r="H11" s="15">
        <v>0.26500000000000001</v>
      </c>
      <c r="I11" s="15">
        <v>44.424199999999999</v>
      </c>
      <c r="J11" t="s">
        <v>21</v>
      </c>
      <c r="K11" s="16">
        <v>6.5000000000000002E-2</v>
      </c>
      <c r="L11" s="17">
        <v>5.7000000000000002E-2</v>
      </c>
      <c r="M11" s="17">
        <v>0.03</v>
      </c>
      <c r="N11" s="17">
        <v>0.54</v>
      </c>
      <c r="O11" s="17">
        <v>-0.01</v>
      </c>
      <c r="P11" s="17">
        <v>0.61699999999999999</v>
      </c>
      <c r="Q11" s="18">
        <v>1.2272727272727273</v>
      </c>
      <c r="R11" s="18">
        <v>8.6999999999999994E-2</v>
      </c>
      <c r="S11" s="18">
        <v>0.14727272727272728</v>
      </c>
      <c r="T11" s="18">
        <v>4.3499999999999997E-2</v>
      </c>
      <c r="U11" s="18">
        <v>0.19077272727272726</v>
      </c>
      <c r="V11" s="24">
        <v>0</v>
      </c>
      <c r="W11" s="17">
        <v>0.23645450174808502</v>
      </c>
      <c r="X11" t="s">
        <v>233</v>
      </c>
      <c r="Y11" t="s">
        <v>184</v>
      </c>
      <c r="Z11">
        <v>227.53100000000001</v>
      </c>
      <c r="AA11">
        <v>375.11</v>
      </c>
      <c r="AB11">
        <v>409.90499999999997</v>
      </c>
      <c r="AC11">
        <v>450.13499999999999</v>
      </c>
      <c r="AD11">
        <v>579.10299999999995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0.16900000000000001</v>
      </c>
      <c r="AN11">
        <v>0.27400000000000002</v>
      </c>
      <c r="AO11">
        <v>0.214</v>
      </c>
      <c r="AP11">
        <v>0.33200000000000002</v>
      </c>
      <c r="AQ11">
        <v>0.28599999999999998</v>
      </c>
      <c r="AR11">
        <v>0.20699999999999999</v>
      </c>
      <c r="AS11">
        <v>0.222</v>
      </c>
      <c r="AT11">
        <v>0.40799999999999997</v>
      </c>
      <c r="AU11">
        <v>0.66700000000000004</v>
      </c>
      <c r="AV11">
        <v>0.93600000000000005</v>
      </c>
      <c r="AW11">
        <v>1.2170000000000001</v>
      </c>
      <c r="AX11">
        <v>2.7130000000000001</v>
      </c>
      <c r="AY11">
        <v>6.4539999999999997</v>
      </c>
      <c r="AZ11">
        <v>12.773</v>
      </c>
      <c r="BA11">
        <v>16.645</v>
      </c>
      <c r="BB11">
        <v>19.166</v>
      </c>
      <c r="BC11">
        <v>17.077999999999999</v>
      </c>
      <c r="BD11">
        <v>12.084</v>
      </c>
      <c r="BE11">
        <v>6.0259999999999998</v>
      </c>
      <c r="BF11">
        <v>2.129</v>
      </c>
      <c r="BG11">
        <v>0</v>
      </c>
      <c r="BH11">
        <v>0</v>
      </c>
      <c r="BI11">
        <v>0</v>
      </c>
      <c r="BJ11">
        <v>0</v>
      </c>
      <c r="BK11">
        <v>0</v>
      </c>
      <c r="BL11" s="25">
        <f t="shared" si="1"/>
        <v>1.8015347359260934</v>
      </c>
      <c r="BM11" s="2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0.16900000000000001</v>
      </c>
      <c r="BW11">
        <v>0.44400000000000001</v>
      </c>
      <c r="BX11">
        <v>0.65800000000000003</v>
      </c>
      <c r="BY11">
        <v>0.99</v>
      </c>
      <c r="BZ11">
        <v>1.276</v>
      </c>
      <c r="CA11">
        <v>1.4830000000000001</v>
      </c>
      <c r="CB11">
        <v>1.7050000000000001</v>
      </c>
      <c r="CC11">
        <v>2.1139999999999999</v>
      </c>
      <c r="CD11">
        <v>2.7810000000000001</v>
      </c>
      <c r="CE11">
        <v>3.7160000000000002</v>
      </c>
      <c r="CF11">
        <v>4.9329999999999998</v>
      </c>
      <c r="CG11">
        <v>7.6459999999999999</v>
      </c>
      <c r="CH11">
        <v>14.1</v>
      </c>
      <c r="CI11">
        <v>26.872</v>
      </c>
      <c r="CJ11">
        <v>43.518000000000001</v>
      </c>
      <c r="CK11">
        <v>62.683999999999997</v>
      </c>
      <c r="CL11">
        <v>79.762</v>
      </c>
      <c r="CM11">
        <v>91.844999999999999</v>
      </c>
      <c r="CN11">
        <v>97.870999999999995</v>
      </c>
      <c r="CO11">
        <v>100</v>
      </c>
      <c r="CP11">
        <v>100</v>
      </c>
      <c r="CQ11">
        <v>100</v>
      </c>
      <c r="CR11">
        <v>100</v>
      </c>
      <c r="CS11">
        <v>100</v>
      </c>
      <c r="CT11">
        <v>100</v>
      </c>
      <c r="CV11" s="20">
        <v>94.970394800000008</v>
      </c>
      <c r="CW11" s="20">
        <v>1.7392025</v>
      </c>
      <c r="CX11" s="20">
        <v>0.198766</v>
      </c>
      <c r="CY11" s="20">
        <v>0.1291979</v>
      </c>
      <c r="CZ11" s="20">
        <v>0</v>
      </c>
      <c r="DA11" s="20">
        <v>0.77518739999999997</v>
      </c>
      <c r="DB11" s="20">
        <v>6.9568100000000008E-2</v>
      </c>
      <c r="DC11" s="20">
        <v>0.27827240000000003</v>
      </c>
      <c r="DD11" s="20">
        <v>0.8149405999999999</v>
      </c>
      <c r="DE11" s="20">
        <v>1.9876600000000001E-2</v>
      </c>
      <c r="DF11" s="20">
        <v>98.975529699999981</v>
      </c>
      <c r="DG11" s="25">
        <v>145.09917999999999</v>
      </c>
      <c r="DH11" s="25">
        <v>132.17939000000001</v>
      </c>
      <c r="DI11" s="25">
        <v>46.710009999999997</v>
      </c>
      <c r="DJ11" s="25">
        <v>156.03130999999999</v>
      </c>
      <c r="DK11" s="25">
        <v>173.92025000000001</v>
      </c>
    </row>
    <row r="12" spans="1:115" x14ac:dyDescent="0.3">
      <c r="A12" s="20">
        <v>100</v>
      </c>
      <c r="B12">
        <v>2017051009</v>
      </c>
      <c r="C12" t="s">
        <v>29</v>
      </c>
      <c r="D12" s="1">
        <v>9.06</v>
      </c>
      <c r="E12" s="14">
        <v>39.334000000000003</v>
      </c>
      <c r="F12" s="23">
        <v>293</v>
      </c>
      <c r="G12" s="23">
        <f t="shared" si="0"/>
        <v>4</v>
      </c>
      <c r="H12" s="15" t="s">
        <v>25</v>
      </c>
      <c r="I12" s="15">
        <v>39.334000000000003</v>
      </c>
      <c r="K12" s="16">
        <v>7.2999999999999995E-2</v>
      </c>
      <c r="L12" s="17">
        <v>6.4000000000000001E-2</v>
      </c>
      <c r="M12" s="17">
        <v>3.6999999999999998E-2</v>
      </c>
      <c r="N12" s="17">
        <v>0.88200000000000001</v>
      </c>
      <c r="O12" s="17">
        <v>-2.1999999999999999E-2</v>
      </c>
      <c r="P12" s="17">
        <v>0.96099999999999997</v>
      </c>
      <c r="Q12" s="18">
        <v>2.0045454545454544</v>
      </c>
      <c r="R12" s="18">
        <v>0.10100000000000001</v>
      </c>
      <c r="S12" s="18">
        <v>0.24054545454545451</v>
      </c>
      <c r="T12" s="18">
        <v>5.0500000000000003E-2</v>
      </c>
      <c r="U12" s="18">
        <v>0.2910454545454545</v>
      </c>
      <c r="V12" s="24">
        <v>0</v>
      </c>
      <c r="W12" s="17">
        <v>0.24986912310123444</v>
      </c>
      <c r="X12" t="s">
        <v>234</v>
      </c>
      <c r="Y12" t="s">
        <v>184</v>
      </c>
      <c r="Z12">
        <v>210.73699999999999</v>
      </c>
      <c r="AA12">
        <v>356.40100000000001</v>
      </c>
      <c r="AB12">
        <v>393.25900000000001</v>
      </c>
      <c r="AC12">
        <v>436.95400000000001</v>
      </c>
      <c r="AD12">
        <v>585.71600000000001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4.1000000000000002E-2</v>
      </c>
      <c r="AL12">
        <v>0.159</v>
      </c>
      <c r="AM12">
        <v>0.39100000000000001</v>
      </c>
      <c r="AN12">
        <v>0.30199999999999999</v>
      </c>
      <c r="AO12">
        <v>0.248</v>
      </c>
      <c r="AP12">
        <v>0.373</v>
      </c>
      <c r="AQ12">
        <v>0.28699999999999998</v>
      </c>
      <c r="AR12">
        <v>0.21199999999999999</v>
      </c>
      <c r="AS12">
        <v>0.251</v>
      </c>
      <c r="AT12">
        <v>0.42299999999999999</v>
      </c>
      <c r="AU12">
        <v>0.57999999999999996</v>
      </c>
      <c r="AV12">
        <v>0.87</v>
      </c>
      <c r="AW12">
        <v>1.6419999999999999</v>
      </c>
      <c r="AX12">
        <v>4.1020000000000003</v>
      </c>
      <c r="AY12">
        <v>8.6069999999999993</v>
      </c>
      <c r="AZ12">
        <v>14.445</v>
      </c>
      <c r="BA12">
        <v>16.373999999999999</v>
      </c>
      <c r="BB12">
        <v>17.07</v>
      </c>
      <c r="BC12">
        <v>14.416</v>
      </c>
      <c r="BD12">
        <v>10.297000000000001</v>
      </c>
      <c r="BE12">
        <v>5.6189999999999998</v>
      </c>
      <c r="BF12">
        <v>3.0390000000000001</v>
      </c>
      <c r="BG12">
        <v>0.252</v>
      </c>
      <c r="BH12">
        <v>0</v>
      </c>
      <c r="BI12">
        <v>0</v>
      </c>
      <c r="BJ12">
        <v>0</v>
      </c>
      <c r="BK12">
        <v>0</v>
      </c>
      <c r="BL12" s="25">
        <f t="shared" si="1"/>
        <v>1.8661127376777691</v>
      </c>
      <c r="BM12" s="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4.1000000000000002E-2</v>
      </c>
      <c r="BU12">
        <v>0.2</v>
      </c>
      <c r="BV12">
        <v>0.59099999999999997</v>
      </c>
      <c r="BW12">
        <v>0.89300000000000002</v>
      </c>
      <c r="BX12">
        <v>1.141</v>
      </c>
      <c r="BY12">
        <v>1.514</v>
      </c>
      <c r="BZ12">
        <v>1.8009999999999999</v>
      </c>
      <c r="CA12">
        <v>2.0129999999999999</v>
      </c>
      <c r="CB12">
        <v>2.2629999999999999</v>
      </c>
      <c r="CC12">
        <v>2.6869999999999998</v>
      </c>
      <c r="CD12">
        <v>3.266</v>
      </c>
      <c r="CE12">
        <v>4.1360000000000001</v>
      </c>
      <c r="CF12">
        <v>5.7779999999999996</v>
      </c>
      <c r="CG12">
        <v>9.8800000000000008</v>
      </c>
      <c r="CH12">
        <v>18.486999999999998</v>
      </c>
      <c r="CI12">
        <v>32.930999999999997</v>
      </c>
      <c r="CJ12">
        <v>49.305999999999997</v>
      </c>
      <c r="CK12">
        <v>66.376000000000005</v>
      </c>
      <c r="CL12">
        <v>80.792000000000002</v>
      </c>
      <c r="CM12">
        <v>91.088999999999999</v>
      </c>
      <c r="CN12">
        <v>96.707999999999998</v>
      </c>
      <c r="CO12">
        <v>99.748000000000005</v>
      </c>
      <c r="CP12">
        <v>100</v>
      </c>
      <c r="CQ12">
        <v>100</v>
      </c>
      <c r="CR12">
        <v>100</v>
      </c>
      <c r="CS12">
        <v>100</v>
      </c>
      <c r="CT12">
        <v>100</v>
      </c>
      <c r="CV12" s="20">
        <v>93.4532004</v>
      </c>
      <c r="CW12" s="20">
        <v>2.0402034000000002</v>
      </c>
      <c r="CX12" s="20">
        <v>0.17827019999999999</v>
      </c>
      <c r="CY12" s="20">
        <v>0.22778970000000001</v>
      </c>
      <c r="CZ12" s="20">
        <v>9.9039000000000002E-3</v>
      </c>
      <c r="DA12" s="20">
        <v>1.3172187</v>
      </c>
      <c r="DB12" s="20">
        <v>9.9039000000000002E-2</v>
      </c>
      <c r="DC12" s="20">
        <v>0.32682870000000003</v>
      </c>
      <c r="DD12" s="20">
        <v>0.94087049999999994</v>
      </c>
      <c r="DE12" s="20">
        <v>2.9711699999999997E-2</v>
      </c>
      <c r="DF12" s="20">
        <v>98.593324500000008</v>
      </c>
      <c r="DG12" s="25">
        <v>199.06838999999999</v>
      </c>
      <c r="DH12" s="25">
        <v>177.27981</v>
      </c>
      <c r="DI12" s="25">
        <v>60.413789999999999</v>
      </c>
      <c r="DJ12" s="25">
        <v>173.31825000000001</v>
      </c>
      <c r="DK12" s="25">
        <v>139.64499000000001</v>
      </c>
    </row>
    <row r="13" spans="1:115" x14ac:dyDescent="0.3">
      <c r="A13" s="20">
        <f t="shared" ref="A13:A27" si="2">I13/(H13+I13)*100</f>
        <v>99.578715175957427</v>
      </c>
      <c r="B13">
        <v>2017051010</v>
      </c>
      <c r="C13" t="s">
        <v>30</v>
      </c>
      <c r="D13" s="1">
        <v>9</v>
      </c>
      <c r="E13" s="14">
        <v>42.2517</v>
      </c>
      <c r="F13" s="23">
        <v>199</v>
      </c>
      <c r="G13" s="23">
        <f t="shared" si="0"/>
        <v>2</v>
      </c>
      <c r="H13" s="15">
        <v>0.17799999999999999</v>
      </c>
      <c r="I13" s="15">
        <v>42.073700000000002</v>
      </c>
      <c r="J13" t="s">
        <v>21</v>
      </c>
      <c r="K13" s="16">
        <v>0.14000000000000001</v>
      </c>
      <c r="L13" s="17">
        <v>0.13900000000000001</v>
      </c>
      <c r="M13" s="17">
        <v>9.1999999999999998E-2</v>
      </c>
      <c r="N13" s="17">
        <v>3.2210000000000001</v>
      </c>
      <c r="O13" s="17">
        <v>-2E-3</v>
      </c>
      <c r="P13" s="17">
        <v>3.45</v>
      </c>
      <c r="Q13" s="18">
        <v>7.3204545454545462</v>
      </c>
      <c r="R13" s="18">
        <v>0.23100000000000001</v>
      </c>
      <c r="S13" s="18">
        <v>0.87845454545454549</v>
      </c>
      <c r="T13" s="18">
        <v>0.11550000000000001</v>
      </c>
      <c r="U13" s="18">
        <v>0.99395454545454553</v>
      </c>
      <c r="V13" s="24">
        <v>0</v>
      </c>
      <c r="W13" s="17">
        <v>0.82718276977539063</v>
      </c>
      <c r="X13" t="s">
        <v>235</v>
      </c>
      <c r="Y13" t="s">
        <v>184</v>
      </c>
      <c r="Z13">
        <v>145.06899999999999</v>
      </c>
      <c r="AA13">
        <v>224.20400000000001</v>
      </c>
      <c r="AB13">
        <v>242.19800000000001</v>
      </c>
      <c r="AC13">
        <v>262.79399999999998</v>
      </c>
      <c r="AD13">
        <v>326.11799999999999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0.11600000000000001</v>
      </c>
      <c r="AL13">
        <v>0.17799999999999999</v>
      </c>
      <c r="AM13">
        <v>0.46600000000000003</v>
      </c>
      <c r="AN13">
        <v>0.375</v>
      </c>
      <c r="AO13">
        <v>0.372</v>
      </c>
      <c r="AP13">
        <v>0.41</v>
      </c>
      <c r="AQ13">
        <v>0.52200000000000002</v>
      </c>
      <c r="AR13">
        <v>0.65400000000000003</v>
      </c>
      <c r="AS13">
        <v>0.624</v>
      </c>
      <c r="AT13">
        <v>0.64300000000000002</v>
      </c>
      <c r="AU13">
        <v>1.383</v>
      </c>
      <c r="AV13">
        <v>5.6159999999999997</v>
      </c>
      <c r="AW13">
        <v>11.347</v>
      </c>
      <c r="AX13">
        <v>18.893999999999998</v>
      </c>
      <c r="AY13">
        <v>22.38</v>
      </c>
      <c r="AZ13">
        <v>19.873000000000001</v>
      </c>
      <c r="BA13">
        <v>10.385999999999999</v>
      </c>
      <c r="BB13">
        <v>4.9390000000000001</v>
      </c>
      <c r="BC13">
        <v>0.82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 s="25">
        <f t="shared" si="1"/>
        <v>1.6695365653585537</v>
      </c>
      <c r="BM13" s="2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0.11600000000000001</v>
      </c>
      <c r="BU13">
        <v>0.29299999999999998</v>
      </c>
      <c r="BV13">
        <v>0.76</v>
      </c>
      <c r="BW13">
        <v>1.135</v>
      </c>
      <c r="BX13">
        <v>1.5069999999999999</v>
      </c>
      <c r="BY13">
        <v>1.917</v>
      </c>
      <c r="BZ13">
        <v>2.4390000000000001</v>
      </c>
      <c r="CA13">
        <v>3.093</v>
      </c>
      <c r="CB13">
        <v>3.718</v>
      </c>
      <c r="CC13">
        <v>4.3609999999999998</v>
      </c>
      <c r="CD13">
        <v>5.7439999999999998</v>
      </c>
      <c r="CE13">
        <v>11.36</v>
      </c>
      <c r="CF13">
        <v>22.707000000000001</v>
      </c>
      <c r="CG13">
        <v>41.600999999999999</v>
      </c>
      <c r="CH13">
        <v>63.981000000000002</v>
      </c>
      <c r="CI13">
        <v>83.853999999999999</v>
      </c>
      <c r="CJ13">
        <v>94.241</v>
      </c>
      <c r="CK13">
        <v>99.18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V13" s="20">
        <v>86.972239999999999</v>
      </c>
      <c r="CW13" s="20">
        <v>2.635815</v>
      </c>
      <c r="CX13" s="20">
        <v>0.17379</v>
      </c>
      <c r="CY13" s="20">
        <v>0.41516500000000001</v>
      </c>
      <c r="CZ13" s="20">
        <v>9.6550000000000004E-3</v>
      </c>
      <c r="DA13" s="20">
        <v>4.1033749999999998</v>
      </c>
      <c r="DB13" s="20">
        <v>0.22206500000000001</v>
      </c>
      <c r="DC13" s="20">
        <v>0.51171500000000003</v>
      </c>
      <c r="DD13" s="20">
        <v>1.1296349999999999</v>
      </c>
      <c r="DE13" s="20">
        <v>3.8620000000000002E-2</v>
      </c>
      <c r="DF13" s="20">
        <v>96.173455000000033</v>
      </c>
      <c r="DG13" s="25">
        <v>139.03200000000001</v>
      </c>
      <c r="DH13" s="25">
        <v>127.446</v>
      </c>
      <c r="DI13" s="25">
        <v>135.17000000000002</v>
      </c>
      <c r="DJ13" s="25">
        <v>173.79</v>
      </c>
      <c r="DK13" s="25">
        <v>74.343500000000006</v>
      </c>
    </row>
    <row r="14" spans="1:115" x14ac:dyDescent="0.3">
      <c r="A14" s="20">
        <f t="shared" si="2"/>
        <v>100</v>
      </c>
      <c r="B14">
        <v>2017051011</v>
      </c>
      <c r="C14" t="s">
        <v>31</v>
      </c>
      <c r="D14" s="1">
        <v>8.9499999999999993</v>
      </c>
      <c r="E14" s="14">
        <v>43.036900000000003</v>
      </c>
      <c r="F14" s="23">
        <v>247</v>
      </c>
      <c r="G14" s="23">
        <f t="shared" si="0"/>
        <v>3</v>
      </c>
      <c r="H14" s="15"/>
      <c r="I14" s="15">
        <v>43.036900000000003</v>
      </c>
      <c r="J14" t="s">
        <v>21</v>
      </c>
      <c r="K14" s="16">
        <v>0.08</v>
      </c>
      <c r="L14" s="17">
        <v>6.0999999999999999E-2</v>
      </c>
      <c r="M14" s="17">
        <v>3.9E-2</v>
      </c>
      <c r="N14" s="17">
        <v>0.82199999999999995</v>
      </c>
      <c r="O14" s="17">
        <v>-1.7999999999999999E-2</v>
      </c>
      <c r="P14" s="17">
        <v>0.90399999999999991</v>
      </c>
      <c r="Q14" s="18">
        <v>1.8681818181818179</v>
      </c>
      <c r="R14" s="18">
        <v>0.1</v>
      </c>
      <c r="S14" s="18">
        <v>0.22418181818181815</v>
      </c>
      <c r="T14" s="18">
        <v>0.05</v>
      </c>
      <c r="U14" s="18">
        <v>0.27418181818181814</v>
      </c>
      <c r="V14" s="24">
        <v>0</v>
      </c>
      <c r="W14" s="17">
        <v>0.25885593891143799</v>
      </c>
      <c r="X14" t="s">
        <v>236</v>
      </c>
      <c r="Y14" t="s">
        <v>184</v>
      </c>
      <c r="Z14">
        <v>206.892</v>
      </c>
      <c r="AA14">
        <v>339.673</v>
      </c>
      <c r="AB14">
        <v>369.87799999999999</v>
      </c>
      <c r="AC14">
        <v>404.29899999999998</v>
      </c>
      <c r="AD14">
        <v>511.52300000000002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0.108</v>
      </c>
      <c r="AM14">
        <v>0.34699999999999998</v>
      </c>
      <c r="AN14">
        <v>0.254</v>
      </c>
      <c r="AO14">
        <v>0.218</v>
      </c>
      <c r="AP14">
        <v>0.32300000000000001</v>
      </c>
      <c r="AQ14">
        <v>0.26200000000000001</v>
      </c>
      <c r="AR14">
        <v>0.20599999999999999</v>
      </c>
      <c r="AS14">
        <v>0.22800000000000001</v>
      </c>
      <c r="AT14">
        <v>0.377</v>
      </c>
      <c r="AU14">
        <v>0.6</v>
      </c>
      <c r="AV14">
        <v>1.075</v>
      </c>
      <c r="AW14">
        <v>1.986</v>
      </c>
      <c r="AX14">
        <v>4.5780000000000003</v>
      </c>
      <c r="AY14">
        <v>9.4130000000000003</v>
      </c>
      <c r="AZ14">
        <v>16.138999999999999</v>
      </c>
      <c r="BA14">
        <v>18.742000000000001</v>
      </c>
      <c r="BB14">
        <v>19.151</v>
      </c>
      <c r="BC14">
        <v>14.727</v>
      </c>
      <c r="BD14">
        <v>7.7140000000000004</v>
      </c>
      <c r="BE14">
        <v>2.6520000000000001</v>
      </c>
      <c r="BF14">
        <v>0.9</v>
      </c>
      <c r="BG14">
        <v>0</v>
      </c>
      <c r="BH14">
        <v>0</v>
      </c>
      <c r="BI14">
        <v>0</v>
      </c>
      <c r="BJ14">
        <v>0</v>
      </c>
      <c r="BK14">
        <v>0</v>
      </c>
      <c r="BL14" s="25">
        <f t="shared" si="1"/>
        <v>1.7877829978926203</v>
      </c>
      <c r="BM14" s="2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0.108</v>
      </c>
      <c r="BV14">
        <v>0.45500000000000002</v>
      </c>
      <c r="BW14">
        <v>0.70899999999999996</v>
      </c>
      <c r="BX14">
        <v>0.92700000000000005</v>
      </c>
      <c r="BY14">
        <v>1.2490000000000001</v>
      </c>
      <c r="BZ14">
        <v>1.5109999999999999</v>
      </c>
      <c r="CA14">
        <v>1.718</v>
      </c>
      <c r="CB14">
        <v>1.9450000000000001</v>
      </c>
      <c r="CC14">
        <v>2.3220000000000001</v>
      </c>
      <c r="CD14">
        <v>2.9220000000000002</v>
      </c>
      <c r="CE14">
        <v>3.9969999999999999</v>
      </c>
      <c r="CF14">
        <v>5.9829999999999997</v>
      </c>
      <c r="CG14">
        <v>10.561</v>
      </c>
      <c r="CH14">
        <v>19.975000000000001</v>
      </c>
      <c r="CI14">
        <v>36.113999999999997</v>
      </c>
      <c r="CJ14">
        <v>54.856000000000002</v>
      </c>
      <c r="CK14">
        <v>74.007000000000005</v>
      </c>
      <c r="CL14">
        <v>88.733999999999995</v>
      </c>
      <c r="CM14">
        <v>96.447000000000003</v>
      </c>
      <c r="CN14">
        <v>99.1</v>
      </c>
      <c r="CO14">
        <v>100</v>
      </c>
      <c r="CP14">
        <v>100</v>
      </c>
      <c r="CQ14">
        <v>100</v>
      </c>
      <c r="CR14">
        <v>100</v>
      </c>
      <c r="CS14">
        <v>100</v>
      </c>
      <c r="CT14">
        <v>100</v>
      </c>
      <c r="CV14" s="20">
        <v>93.170059199999997</v>
      </c>
      <c r="CW14" s="20">
        <v>2.2990271999999998</v>
      </c>
      <c r="CX14" s="20">
        <v>0.21801120000000002</v>
      </c>
      <c r="CY14" s="20">
        <v>0.26755920000000005</v>
      </c>
      <c r="CZ14" s="20">
        <v>9.909600000000001E-3</v>
      </c>
      <c r="DA14" s="20">
        <v>1.1693328000000001</v>
      </c>
      <c r="DB14" s="20">
        <v>9.9096000000000017E-2</v>
      </c>
      <c r="DC14" s="20">
        <v>0.37656480000000003</v>
      </c>
      <c r="DD14" s="20">
        <v>1.0702368000000002</v>
      </c>
      <c r="DE14" s="20">
        <v>2.97288E-2</v>
      </c>
      <c r="DF14" s="20">
        <v>98.679796799999991</v>
      </c>
      <c r="DG14" s="25">
        <v>205.12872000000002</v>
      </c>
      <c r="DH14" s="25">
        <v>183.32760000000002</v>
      </c>
      <c r="DI14" s="25">
        <v>61.439520000000002</v>
      </c>
      <c r="DJ14" s="25">
        <v>187.29144000000002</v>
      </c>
      <c r="DK14" s="25">
        <v>146.66208</v>
      </c>
    </row>
    <row r="15" spans="1:115" x14ac:dyDescent="0.3">
      <c r="A15" s="20">
        <f t="shared" si="2"/>
        <v>100</v>
      </c>
      <c r="B15">
        <v>2017051012</v>
      </c>
      <c r="C15" t="s">
        <v>32</v>
      </c>
      <c r="D15" s="1">
        <v>9.06</v>
      </c>
      <c r="E15" s="14">
        <v>53.937800000000003</v>
      </c>
      <c r="F15" s="23">
        <v>287</v>
      </c>
      <c r="G15" s="23">
        <f t="shared" si="0"/>
        <v>4</v>
      </c>
      <c r="H15" s="15"/>
      <c r="I15" s="15">
        <v>53.937800000000003</v>
      </c>
      <c r="J15" t="s">
        <v>21</v>
      </c>
      <c r="K15" s="16">
        <v>7.1999999999999995E-2</v>
      </c>
      <c r="L15" s="17">
        <v>6.4000000000000001E-2</v>
      </c>
      <c r="M15" s="17">
        <v>3.7999999999999999E-2</v>
      </c>
      <c r="N15" s="17">
        <v>0.88800000000000001</v>
      </c>
      <c r="O15" s="17">
        <v>-2.1999999999999999E-2</v>
      </c>
      <c r="P15" s="17">
        <v>0.96799999999999997</v>
      </c>
      <c r="Q15" s="18">
        <v>2.0181818181818181</v>
      </c>
      <c r="R15" s="18">
        <v>0.10200000000000001</v>
      </c>
      <c r="S15" s="18">
        <v>0.24218181818181816</v>
      </c>
      <c r="T15" s="18">
        <v>5.1000000000000004E-2</v>
      </c>
      <c r="U15" s="18">
        <v>0.29318181818181815</v>
      </c>
      <c r="V15" s="24">
        <v>0</v>
      </c>
      <c r="W15" s="17">
        <v>0.25633767247200012</v>
      </c>
      <c r="X15" t="s">
        <v>237</v>
      </c>
      <c r="Y15" t="s">
        <v>184</v>
      </c>
      <c r="Z15">
        <v>208</v>
      </c>
      <c r="AA15">
        <v>357.99599999999998</v>
      </c>
      <c r="AB15">
        <v>393.11</v>
      </c>
      <c r="AC15">
        <v>433.55399999999997</v>
      </c>
      <c r="AD15">
        <v>567.89099999999996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4.2000000000000003E-2</v>
      </c>
      <c r="AL15">
        <v>0.158</v>
      </c>
      <c r="AM15">
        <v>0.40600000000000003</v>
      </c>
      <c r="AN15">
        <v>0.30099999999999999</v>
      </c>
      <c r="AO15">
        <v>0.25600000000000001</v>
      </c>
      <c r="AP15">
        <v>0.38100000000000001</v>
      </c>
      <c r="AQ15">
        <v>0.312</v>
      </c>
      <c r="AR15">
        <v>0.253</v>
      </c>
      <c r="AS15">
        <v>0.28000000000000003</v>
      </c>
      <c r="AT15">
        <v>0.442</v>
      </c>
      <c r="AU15">
        <v>0.64900000000000002</v>
      </c>
      <c r="AV15">
        <v>1.0629999999999999</v>
      </c>
      <c r="AW15">
        <v>1.8049999999999999</v>
      </c>
      <c r="AX15">
        <v>3.96</v>
      </c>
      <c r="AY15">
        <v>8.0180000000000007</v>
      </c>
      <c r="AZ15">
        <v>13.87</v>
      </c>
      <c r="BA15">
        <v>16.603999999999999</v>
      </c>
      <c r="BB15">
        <v>18.047999999999998</v>
      </c>
      <c r="BC15">
        <v>15.491</v>
      </c>
      <c r="BD15">
        <v>10.236000000000001</v>
      </c>
      <c r="BE15">
        <v>4.8609999999999998</v>
      </c>
      <c r="BF15">
        <v>2.375</v>
      </c>
      <c r="BG15">
        <v>0.189</v>
      </c>
      <c r="BH15">
        <v>0</v>
      </c>
      <c r="BI15">
        <v>0</v>
      </c>
      <c r="BJ15">
        <v>0</v>
      </c>
      <c r="BK15">
        <v>0</v>
      </c>
      <c r="BL15" s="25">
        <f t="shared" si="1"/>
        <v>1.8899519230769231</v>
      </c>
      <c r="BM15" s="2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4.2000000000000003E-2</v>
      </c>
      <c r="BU15">
        <v>0.2</v>
      </c>
      <c r="BV15">
        <v>0.60599999999999998</v>
      </c>
      <c r="BW15">
        <v>0.90700000000000003</v>
      </c>
      <c r="BX15">
        <v>1.163</v>
      </c>
      <c r="BY15">
        <v>1.544</v>
      </c>
      <c r="BZ15">
        <v>1.857</v>
      </c>
      <c r="CA15">
        <v>2.11</v>
      </c>
      <c r="CB15">
        <v>2.39</v>
      </c>
      <c r="CC15">
        <v>2.831</v>
      </c>
      <c r="CD15">
        <v>3.4809999999999999</v>
      </c>
      <c r="CE15">
        <v>4.5430000000000001</v>
      </c>
      <c r="CF15">
        <v>6.3490000000000002</v>
      </c>
      <c r="CG15">
        <v>10.308</v>
      </c>
      <c r="CH15">
        <v>18.326000000000001</v>
      </c>
      <c r="CI15">
        <v>32.197000000000003</v>
      </c>
      <c r="CJ15">
        <v>48.8</v>
      </c>
      <c r="CK15">
        <v>66.847999999999999</v>
      </c>
      <c r="CL15">
        <v>82.338999999999999</v>
      </c>
      <c r="CM15">
        <v>92.575000000000003</v>
      </c>
      <c r="CN15">
        <v>97.436000000000007</v>
      </c>
      <c r="CO15">
        <v>99.811000000000007</v>
      </c>
      <c r="CP15">
        <v>100</v>
      </c>
      <c r="CQ15">
        <v>100</v>
      </c>
      <c r="CR15">
        <v>100</v>
      </c>
      <c r="CS15">
        <v>100</v>
      </c>
      <c r="CT15">
        <v>100</v>
      </c>
      <c r="CV15" s="20">
        <v>93.40698239999999</v>
      </c>
      <c r="CW15" s="20">
        <v>2.0697687999999999</v>
      </c>
      <c r="CX15" s="20">
        <v>0.21787039999999999</v>
      </c>
      <c r="CY15" s="20">
        <v>0.22777359999999999</v>
      </c>
      <c r="CZ15" s="20">
        <v>9.9031999999999992E-3</v>
      </c>
      <c r="DA15" s="20">
        <v>1.3072224000000001</v>
      </c>
      <c r="DB15" s="20">
        <v>0.1089352</v>
      </c>
      <c r="DC15" s="20">
        <v>0.34661199999999998</v>
      </c>
      <c r="DD15" s="20">
        <v>0.93090079999999997</v>
      </c>
      <c r="DE15" s="20">
        <v>2.9709599999999999E-2</v>
      </c>
      <c r="DF15" s="20">
        <v>98.625968799999981</v>
      </c>
      <c r="DG15" s="25">
        <v>189.15111999999999</v>
      </c>
      <c r="DH15" s="25">
        <v>170.33503999999999</v>
      </c>
      <c r="DI15" s="25">
        <v>61.399839999999998</v>
      </c>
      <c r="DJ15" s="25">
        <v>177.26728</v>
      </c>
      <c r="DK15" s="25">
        <v>28.719279999999998</v>
      </c>
    </row>
    <row r="16" spans="1:115" x14ac:dyDescent="0.3">
      <c r="A16" s="20">
        <f t="shared" si="2"/>
        <v>98.086763370174197</v>
      </c>
      <c r="B16">
        <v>2017051013</v>
      </c>
      <c r="C16" t="s">
        <v>33</v>
      </c>
      <c r="D16" s="1">
        <v>9.0299999999999994</v>
      </c>
      <c r="E16" s="14">
        <v>44.479599999999998</v>
      </c>
      <c r="F16" s="23">
        <v>170</v>
      </c>
      <c r="G16" s="23">
        <f t="shared" si="0"/>
        <v>2</v>
      </c>
      <c r="H16" s="15">
        <v>0.85099999999999998</v>
      </c>
      <c r="I16" s="15">
        <v>43.628599999999999</v>
      </c>
      <c r="J16" t="s">
        <v>21</v>
      </c>
      <c r="K16" s="16">
        <v>0.10100000000000001</v>
      </c>
      <c r="L16" s="17">
        <v>0.11700000000000001</v>
      </c>
      <c r="M16" s="17">
        <v>0.05</v>
      </c>
      <c r="N16" s="17">
        <v>1.905</v>
      </c>
      <c r="O16" s="17">
        <v>-4.2999999999999997E-2</v>
      </c>
      <c r="P16" s="17">
        <v>2.0289999999999999</v>
      </c>
      <c r="Q16" s="18">
        <v>4.3295454545454541</v>
      </c>
      <c r="R16" s="18">
        <v>0.16700000000000001</v>
      </c>
      <c r="S16" s="18">
        <v>0.51954545454545453</v>
      </c>
      <c r="T16" s="18">
        <v>8.3500000000000005E-2</v>
      </c>
      <c r="U16" s="18">
        <v>0.60304545454545455</v>
      </c>
      <c r="V16" s="24">
        <v>6.2281200662255287E-3</v>
      </c>
      <c r="W16" s="17">
        <v>0.56720846891403198</v>
      </c>
      <c r="X16" t="s">
        <v>206</v>
      </c>
      <c r="Y16" t="s">
        <v>184</v>
      </c>
      <c r="Z16">
        <v>209.471</v>
      </c>
      <c r="AA16">
        <v>375.50799999999998</v>
      </c>
      <c r="AB16">
        <v>420.40899999999999</v>
      </c>
      <c r="AC16">
        <v>473.72699999999998</v>
      </c>
      <c r="AD16">
        <v>645.39800000000002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4.3999999999999997E-2</v>
      </c>
      <c r="AL16">
        <v>0.17</v>
      </c>
      <c r="AM16">
        <v>0.42599999999999999</v>
      </c>
      <c r="AN16">
        <v>0.32600000000000001</v>
      </c>
      <c r="AO16">
        <v>0.27500000000000002</v>
      </c>
      <c r="AP16">
        <v>0.371</v>
      </c>
      <c r="AQ16">
        <v>0.26800000000000002</v>
      </c>
      <c r="AR16">
        <v>0.23</v>
      </c>
      <c r="AS16">
        <v>0.26200000000000001</v>
      </c>
      <c r="AT16">
        <v>0.34399999999999997</v>
      </c>
      <c r="AU16">
        <v>0.40899999999999997</v>
      </c>
      <c r="AV16">
        <v>0.79500000000000004</v>
      </c>
      <c r="AW16">
        <v>1.8320000000000001</v>
      </c>
      <c r="AX16">
        <v>4.3360000000000003</v>
      </c>
      <c r="AY16">
        <v>8.1460000000000008</v>
      </c>
      <c r="AZ16">
        <v>12.592000000000001</v>
      </c>
      <c r="BA16">
        <v>13.936999999999999</v>
      </c>
      <c r="BB16">
        <v>15.154</v>
      </c>
      <c r="BC16">
        <v>14.266</v>
      </c>
      <c r="BD16">
        <v>12.010999999999999</v>
      </c>
      <c r="BE16">
        <v>7.766</v>
      </c>
      <c r="BF16">
        <v>5.1639999999999997</v>
      </c>
      <c r="BG16">
        <v>0.878</v>
      </c>
      <c r="BH16">
        <v>0</v>
      </c>
      <c r="BI16">
        <v>0</v>
      </c>
      <c r="BJ16">
        <v>0</v>
      </c>
      <c r="BK16">
        <v>0</v>
      </c>
      <c r="BL16" s="25">
        <f t="shared" si="1"/>
        <v>2.0070033560731555</v>
      </c>
      <c r="BM16" s="2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4.3999999999999997E-2</v>
      </c>
      <c r="BU16">
        <v>0.214</v>
      </c>
      <c r="BV16">
        <v>0.63900000000000001</v>
      </c>
      <c r="BW16">
        <v>0.96499999999999997</v>
      </c>
      <c r="BX16">
        <v>1.2410000000000001</v>
      </c>
      <c r="BY16">
        <v>1.6120000000000001</v>
      </c>
      <c r="BZ16">
        <v>1.88</v>
      </c>
      <c r="CA16">
        <v>2.1110000000000002</v>
      </c>
      <c r="CB16">
        <v>2.3719999999999999</v>
      </c>
      <c r="CC16">
        <v>2.7160000000000002</v>
      </c>
      <c r="CD16">
        <v>3.125</v>
      </c>
      <c r="CE16">
        <v>3.92</v>
      </c>
      <c r="CF16">
        <v>5.7519999999999998</v>
      </c>
      <c r="CG16">
        <v>10.087999999999999</v>
      </c>
      <c r="CH16">
        <v>18.233000000000001</v>
      </c>
      <c r="CI16">
        <v>30.824999999999999</v>
      </c>
      <c r="CJ16">
        <v>44.762</v>
      </c>
      <c r="CK16">
        <v>59.915999999999997</v>
      </c>
      <c r="CL16">
        <v>74.180999999999997</v>
      </c>
      <c r="CM16">
        <v>86.191999999999993</v>
      </c>
      <c r="CN16">
        <v>93.957999999999998</v>
      </c>
      <c r="CO16">
        <v>99.122</v>
      </c>
      <c r="CP16">
        <v>100</v>
      </c>
      <c r="CQ16">
        <v>100</v>
      </c>
      <c r="CR16">
        <v>100</v>
      </c>
      <c r="CS16">
        <v>100</v>
      </c>
      <c r="CT16">
        <v>100</v>
      </c>
      <c r="CV16" s="20">
        <v>90.691754700000004</v>
      </c>
      <c r="CW16" s="20">
        <v>2.2239417000000001</v>
      </c>
      <c r="CX16" s="20">
        <v>0.26452170000000003</v>
      </c>
      <c r="CY16" s="20">
        <v>0.3526956</v>
      </c>
      <c r="CZ16" s="20">
        <v>9.7971000000000013E-3</v>
      </c>
      <c r="DA16" s="20">
        <v>2.4884634000000001</v>
      </c>
      <c r="DB16" s="20">
        <v>9.7971000000000016E-2</v>
      </c>
      <c r="DC16" s="20">
        <v>0.34289849999999999</v>
      </c>
      <c r="DD16" s="20">
        <v>1.1168693999999999</v>
      </c>
      <c r="DE16" s="20">
        <v>2.9391300000000002E-2</v>
      </c>
      <c r="DF16" s="20">
        <v>97.588913099999999</v>
      </c>
      <c r="DG16" s="25">
        <v>276.27822000000003</v>
      </c>
      <c r="DH16" s="25">
        <v>256.68402000000003</v>
      </c>
      <c r="DI16" s="25">
        <v>100.91013000000001</v>
      </c>
      <c r="DJ16" s="25">
        <v>212.59707000000003</v>
      </c>
      <c r="DK16" s="25">
        <v>31.350720000000003</v>
      </c>
    </row>
    <row r="17" spans="1:115" x14ac:dyDescent="0.3">
      <c r="A17" s="20">
        <f t="shared" si="2"/>
        <v>100</v>
      </c>
      <c r="B17">
        <v>2017051014</v>
      </c>
      <c r="C17" t="s">
        <v>34</v>
      </c>
      <c r="D17" s="1">
        <v>9.14</v>
      </c>
      <c r="E17" s="14">
        <v>57.3215</v>
      </c>
      <c r="F17" s="23">
        <v>218</v>
      </c>
      <c r="G17" s="23">
        <f t="shared" si="0"/>
        <v>3</v>
      </c>
      <c r="H17" s="15"/>
      <c r="I17" s="15">
        <v>57.3215</v>
      </c>
      <c r="J17" t="s">
        <v>21</v>
      </c>
      <c r="K17" s="16">
        <v>8.5999999999999993E-2</v>
      </c>
      <c r="L17" s="17">
        <v>7.0999999999999994E-2</v>
      </c>
      <c r="M17" s="17">
        <v>4.3999999999999997E-2</v>
      </c>
      <c r="N17" s="17">
        <v>1.234</v>
      </c>
      <c r="O17" s="17">
        <v>-1.2999999999999999E-2</v>
      </c>
      <c r="P17" s="17">
        <v>1.3360000000000001</v>
      </c>
      <c r="Q17" s="18">
        <v>2.8045454545454547</v>
      </c>
      <c r="R17" s="18">
        <v>0.11499999999999999</v>
      </c>
      <c r="S17" s="18">
        <v>0.33654545454545454</v>
      </c>
      <c r="T17" s="18">
        <v>5.7499999999999996E-2</v>
      </c>
      <c r="U17" s="18">
        <v>0.39404545454545453</v>
      </c>
      <c r="V17" s="24">
        <v>0</v>
      </c>
      <c r="W17" s="17">
        <v>0.43457180261611938</v>
      </c>
      <c r="X17" t="s">
        <v>207</v>
      </c>
      <c r="Y17" t="s">
        <v>184</v>
      </c>
      <c r="Z17">
        <v>187.648</v>
      </c>
      <c r="AA17">
        <v>304.08300000000003</v>
      </c>
      <c r="AB17">
        <v>332.32100000000003</v>
      </c>
      <c r="AC17">
        <v>365.13400000000001</v>
      </c>
      <c r="AD17">
        <v>476.846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3.7999999999999999E-2</v>
      </c>
      <c r="AL17">
        <v>0.14799999999999999</v>
      </c>
      <c r="AM17">
        <v>0.36</v>
      </c>
      <c r="AN17">
        <v>0.27800000000000002</v>
      </c>
      <c r="AO17">
        <v>0.248</v>
      </c>
      <c r="AP17">
        <v>0.33600000000000002</v>
      </c>
      <c r="AQ17">
        <v>0.26800000000000002</v>
      </c>
      <c r="AR17">
        <v>0.26400000000000001</v>
      </c>
      <c r="AS17">
        <v>0.31900000000000001</v>
      </c>
      <c r="AT17">
        <v>0.42299999999999999</v>
      </c>
      <c r="AU17">
        <v>0.53700000000000003</v>
      </c>
      <c r="AV17">
        <v>1.3220000000000001</v>
      </c>
      <c r="AW17">
        <v>3.2890000000000001</v>
      </c>
      <c r="AX17">
        <v>7.6029999999999998</v>
      </c>
      <c r="AY17">
        <v>13.747999999999999</v>
      </c>
      <c r="AZ17">
        <v>19.286000000000001</v>
      </c>
      <c r="BA17">
        <v>18.34</v>
      </c>
      <c r="BB17">
        <v>15.785</v>
      </c>
      <c r="BC17">
        <v>9.56</v>
      </c>
      <c r="BD17">
        <v>4.4320000000000004</v>
      </c>
      <c r="BE17">
        <v>1.69</v>
      </c>
      <c r="BF17">
        <v>1.4990000000000001</v>
      </c>
      <c r="BG17">
        <v>0.22700000000000001</v>
      </c>
      <c r="BH17">
        <v>0</v>
      </c>
      <c r="BI17">
        <v>0</v>
      </c>
      <c r="BJ17">
        <v>0</v>
      </c>
      <c r="BK17">
        <v>0</v>
      </c>
      <c r="BL17" s="25">
        <f t="shared" si="1"/>
        <v>1.770980772510232</v>
      </c>
      <c r="BM17" s="2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3.7999999999999999E-2</v>
      </c>
      <c r="BU17">
        <v>0.186</v>
      </c>
      <c r="BV17">
        <v>0.54600000000000004</v>
      </c>
      <c r="BW17">
        <v>0.82499999999999996</v>
      </c>
      <c r="BX17">
        <v>1.073</v>
      </c>
      <c r="BY17">
        <v>1.409</v>
      </c>
      <c r="BZ17">
        <v>1.677</v>
      </c>
      <c r="CA17">
        <v>1.9410000000000001</v>
      </c>
      <c r="CB17">
        <v>2.2599999999999998</v>
      </c>
      <c r="CC17">
        <v>2.6829999999999998</v>
      </c>
      <c r="CD17">
        <v>3.22</v>
      </c>
      <c r="CE17">
        <v>4.5410000000000004</v>
      </c>
      <c r="CF17">
        <v>7.83</v>
      </c>
      <c r="CG17">
        <v>15.433</v>
      </c>
      <c r="CH17">
        <v>29.181000000000001</v>
      </c>
      <c r="CI17">
        <v>48.466999999999999</v>
      </c>
      <c r="CJ17">
        <v>66.807000000000002</v>
      </c>
      <c r="CK17">
        <v>82.591999999999999</v>
      </c>
      <c r="CL17">
        <v>92.152000000000001</v>
      </c>
      <c r="CM17">
        <v>96.584000000000003</v>
      </c>
      <c r="CN17">
        <v>98.274000000000001</v>
      </c>
      <c r="CO17">
        <v>99.772999999999996</v>
      </c>
      <c r="CP17">
        <v>100</v>
      </c>
      <c r="CQ17">
        <v>100</v>
      </c>
      <c r="CR17">
        <v>100</v>
      </c>
      <c r="CS17">
        <v>100</v>
      </c>
      <c r="CT17">
        <v>100</v>
      </c>
      <c r="CV17" s="20">
        <v>91.826584799999992</v>
      </c>
      <c r="CW17" s="20">
        <v>2.5356647999999997</v>
      </c>
      <c r="CX17" s="20">
        <v>0.23679359999999999</v>
      </c>
      <c r="CY17" s="20">
        <v>0.32559120000000003</v>
      </c>
      <c r="CZ17" s="20">
        <v>9.8663999999999991E-3</v>
      </c>
      <c r="DA17" s="20">
        <v>1.6180895999999998</v>
      </c>
      <c r="DB17" s="20">
        <v>0.13812960000000002</v>
      </c>
      <c r="DC17" s="20">
        <v>0.46372079999999993</v>
      </c>
      <c r="DD17" s="20">
        <v>1.1050368000000002</v>
      </c>
      <c r="DE17" s="20">
        <v>2.9599199999999999E-2</v>
      </c>
      <c r="DF17" s="20">
        <v>98.259477599999983</v>
      </c>
      <c r="DG17" s="25">
        <v>207.1944</v>
      </c>
      <c r="DH17" s="25">
        <v>184.50167999999999</v>
      </c>
      <c r="DI17" s="25">
        <v>71.038079999999994</v>
      </c>
      <c r="DJ17" s="25">
        <v>187.4616</v>
      </c>
      <c r="DK17" s="25">
        <v>45.385439999999996</v>
      </c>
    </row>
    <row r="18" spans="1:115" x14ac:dyDescent="0.3">
      <c r="A18" s="20">
        <f t="shared" si="2"/>
        <v>98.597724965727977</v>
      </c>
      <c r="B18">
        <v>2017051015</v>
      </c>
      <c r="C18" t="s">
        <v>35</v>
      </c>
      <c r="D18" s="1">
        <v>9.23</v>
      </c>
      <c r="E18" s="14">
        <v>66.891300000000001</v>
      </c>
      <c r="F18" s="23">
        <v>258</v>
      </c>
      <c r="G18" s="23">
        <f t="shared" si="0"/>
        <v>4</v>
      </c>
      <c r="H18" s="15">
        <v>0.93799999999999994</v>
      </c>
      <c r="I18" s="15">
        <v>65.953299999999999</v>
      </c>
      <c r="J18" t="s">
        <v>21</v>
      </c>
      <c r="K18" s="16">
        <v>8.8999999999999996E-2</v>
      </c>
      <c r="L18" s="17">
        <v>0.123</v>
      </c>
      <c r="M18" s="17">
        <v>4.9000000000000002E-2</v>
      </c>
      <c r="N18" s="17">
        <v>2.2639999999999998</v>
      </c>
      <c r="O18" s="17">
        <v>-3.5000000000000003E-2</v>
      </c>
      <c r="P18" s="17">
        <v>2.4009999999999998</v>
      </c>
      <c r="Q18" s="18">
        <v>5.1454545454545446</v>
      </c>
      <c r="R18" s="18">
        <v>0.17199999999999999</v>
      </c>
      <c r="S18" s="18">
        <v>0.61745454545454537</v>
      </c>
      <c r="T18" s="18">
        <v>8.5999999999999993E-2</v>
      </c>
      <c r="U18" s="18">
        <v>0.70345454545454533</v>
      </c>
      <c r="V18" s="24">
        <v>5.7279844768345356E-3</v>
      </c>
      <c r="W18" s="17">
        <v>0.64880561828613281</v>
      </c>
      <c r="X18" t="s">
        <v>208</v>
      </c>
      <c r="Y18" t="s">
        <v>184</v>
      </c>
      <c r="Z18">
        <v>197.13900000000001</v>
      </c>
      <c r="AA18">
        <v>402.89600000000002</v>
      </c>
      <c r="AB18">
        <v>482.11799999999999</v>
      </c>
      <c r="AC18">
        <v>587.79600000000005</v>
      </c>
      <c r="AD18">
        <v>1555.865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3.9E-2</v>
      </c>
      <c r="AL18">
        <v>0.14899999999999999</v>
      </c>
      <c r="AM18">
        <v>0.372</v>
      </c>
      <c r="AN18">
        <v>0.27300000000000002</v>
      </c>
      <c r="AO18">
        <v>0.23100000000000001</v>
      </c>
      <c r="AP18">
        <v>0.31</v>
      </c>
      <c r="AQ18">
        <v>0.27</v>
      </c>
      <c r="AR18">
        <v>0.253</v>
      </c>
      <c r="AS18">
        <v>0.26500000000000001</v>
      </c>
      <c r="AT18">
        <v>0.32700000000000001</v>
      </c>
      <c r="AU18">
        <v>0.49099999999999999</v>
      </c>
      <c r="AV18">
        <v>1.2529999999999999</v>
      </c>
      <c r="AW18">
        <v>2.7160000000000002</v>
      </c>
      <c r="AX18">
        <v>5.3929999999999998</v>
      </c>
      <c r="AY18">
        <v>8.4610000000000003</v>
      </c>
      <c r="AZ18">
        <v>10.989000000000001</v>
      </c>
      <c r="BA18">
        <v>10.416</v>
      </c>
      <c r="BB18">
        <v>10.195</v>
      </c>
      <c r="BC18">
        <v>9.5180000000000007</v>
      </c>
      <c r="BD18">
        <v>9.0449999999999999</v>
      </c>
      <c r="BE18">
        <v>7.0259999999999998</v>
      </c>
      <c r="BF18">
        <v>5.5289999999999999</v>
      </c>
      <c r="BG18">
        <v>1.52</v>
      </c>
      <c r="BH18">
        <v>0</v>
      </c>
      <c r="BI18">
        <v>1.589</v>
      </c>
      <c r="BJ18">
        <v>6.8730000000000002</v>
      </c>
      <c r="BK18">
        <v>6.4969999999999999</v>
      </c>
      <c r="BL18" s="25">
        <f t="shared" si="1"/>
        <v>2.445573935142209</v>
      </c>
      <c r="BM18" s="2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3.9E-2</v>
      </c>
      <c r="BU18">
        <v>0.188</v>
      </c>
      <c r="BV18">
        <v>0.56000000000000005</v>
      </c>
      <c r="BW18">
        <v>0.83299999999999996</v>
      </c>
      <c r="BX18">
        <v>1.0640000000000001</v>
      </c>
      <c r="BY18">
        <v>1.3740000000000001</v>
      </c>
      <c r="BZ18">
        <v>1.6439999999999999</v>
      </c>
      <c r="CA18">
        <v>1.897</v>
      </c>
      <c r="CB18">
        <v>2.1619999999999999</v>
      </c>
      <c r="CC18">
        <v>2.488</v>
      </c>
      <c r="CD18">
        <v>2.9790000000000001</v>
      </c>
      <c r="CE18">
        <v>4.2320000000000002</v>
      </c>
      <c r="CF18">
        <v>6.9480000000000004</v>
      </c>
      <c r="CG18">
        <v>12.34</v>
      </c>
      <c r="CH18">
        <v>20.800999999999998</v>
      </c>
      <c r="CI18">
        <v>31.791</v>
      </c>
      <c r="CJ18">
        <v>42.207000000000001</v>
      </c>
      <c r="CK18">
        <v>52.402000000000001</v>
      </c>
      <c r="CL18">
        <v>61.92</v>
      </c>
      <c r="CM18">
        <v>70.965000000000003</v>
      </c>
      <c r="CN18">
        <v>77.991</v>
      </c>
      <c r="CO18">
        <v>83.52</v>
      </c>
      <c r="CP18">
        <v>85.04</v>
      </c>
      <c r="CQ18">
        <v>85.04</v>
      </c>
      <c r="CR18">
        <v>86.629000000000005</v>
      </c>
      <c r="CS18">
        <v>93.503</v>
      </c>
      <c r="CT18">
        <v>100</v>
      </c>
      <c r="CV18" s="20">
        <v>90.181476000000004</v>
      </c>
      <c r="CW18" s="20">
        <v>1.95198</v>
      </c>
      <c r="CX18" s="20">
        <v>0.25375740000000002</v>
      </c>
      <c r="CY18" s="20">
        <v>0.29279699999999997</v>
      </c>
      <c r="CZ18" s="20">
        <v>9.7599000000000002E-3</v>
      </c>
      <c r="DA18" s="20">
        <v>3.0938883000000001</v>
      </c>
      <c r="DB18" s="20">
        <v>8.7839100000000003E-2</v>
      </c>
      <c r="DC18" s="20">
        <v>0.31231680000000001</v>
      </c>
      <c r="DD18" s="20">
        <v>0.9467103</v>
      </c>
      <c r="DE18" s="20">
        <v>2.9279699999999999E-2</v>
      </c>
      <c r="DF18" s="20">
        <v>97.130524800000018</v>
      </c>
      <c r="DG18" s="25">
        <v>248.87745000000001</v>
      </c>
      <c r="DH18" s="25">
        <v>232.28561999999999</v>
      </c>
      <c r="DI18" s="25">
        <v>117.11880000000001</v>
      </c>
      <c r="DJ18" s="25">
        <v>197.14998</v>
      </c>
      <c r="DK18" s="25">
        <v>30.255690000000001</v>
      </c>
    </row>
    <row r="19" spans="1:115" x14ac:dyDescent="0.3">
      <c r="A19" s="20">
        <f t="shared" si="2"/>
        <v>99.939034845396179</v>
      </c>
      <c r="B19">
        <v>2017051016</v>
      </c>
      <c r="C19" t="s">
        <v>36</v>
      </c>
      <c r="D19" s="1">
        <v>9.15</v>
      </c>
      <c r="E19" s="14">
        <v>52.488999999999997</v>
      </c>
      <c r="F19" s="23">
        <v>147</v>
      </c>
      <c r="G19" s="23">
        <f t="shared" si="0"/>
        <v>2</v>
      </c>
      <c r="H19" s="15">
        <v>3.2000000000000001E-2</v>
      </c>
      <c r="I19" s="15">
        <v>52.457000000000001</v>
      </c>
      <c r="J19" t="s">
        <v>21</v>
      </c>
      <c r="K19" s="16">
        <v>6.5000000000000002E-2</v>
      </c>
      <c r="L19" s="17">
        <v>8.3000000000000004E-2</v>
      </c>
      <c r="M19" s="17">
        <v>4.3999999999999997E-2</v>
      </c>
      <c r="N19" s="17">
        <v>1.3140000000000001</v>
      </c>
      <c r="O19" s="17">
        <v>-3.3000000000000002E-2</v>
      </c>
      <c r="P19" s="17">
        <v>1.4080000000000001</v>
      </c>
      <c r="Q19" s="18">
        <v>2.9863636363636363</v>
      </c>
      <c r="R19" s="18">
        <v>0.127</v>
      </c>
      <c r="S19" s="18">
        <v>0.35836363636363633</v>
      </c>
      <c r="T19" s="18">
        <v>6.3500000000000001E-2</v>
      </c>
      <c r="U19" s="18">
        <v>0.42186363636363633</v>
      </c>
      <c r="V19" s="24">
        <v>5.6018042378127575E-3</v>
      </c>
      <c r="W19" s="17">
        <v>0.3786340057849884</v>
      </c>
      <c r="X19" t="s">
        <v>209</v>
      </c>
      <c r="Y19" t="s">
        <v>184</v>
      </c>
      <c r="Z19">
        <v>193.26900000000001</v>
      </c>
      <c r="AA19">
        <v>387.45</v>
      </c>
      <c r="AB19">
        <v>433.08499999999998</v>
      </c>
      <c r="AC19">
        <v>485.20299999999997</v>
      </c>
      <c r="AD19">
        <v>643.60799999999995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0.13900000000000001</v>
      </c>
      <c r="AL19">
        <v>0.19900000000000001</v>
      </c>
      <c r="AM19">
        <v>0.53100000000000003</v>
      </c>
      <c r="AN19">
        <v>0.433</v>
      </c>
      <c r="AO19">
        <v>0.377</v>
      </c>
      <c r="AP19">
        <v>0.51100000000000001</v>
      </c>
      <c r="AQ19">
        <v>0.441</v>
      </c>
      <c r="AR19">
        <v>0.38500000000000001</v>
      </c>
      <c r="AS19">
        <v>0.40699999999999997</v>
      </c>
      <c r="AT19">
        <v>0.57599999999999996</v>
      </c>
      <c r="AU19">
        <v>0.81200000000000006</v>
      </c>
      <c r="AV19">
        <v>1.345</v>
      </c>
      <c r="AW19">
        <v>2.1120000000000001</v>
      </c>
      <c r="AX19">
        <v>3.911</v>
      </c>
      <c r="AY19">
        <v>6.7569999999999997</v>
      </c>
      <c r="AZ19">
        <v>10.625</v>
      </c>
      <c r="BA19">
        <v>12.646000000000001</v>
      </c>
      <c r="BB19">
        <v>15.03</v>
      </c>
      <c r="BC19">
        <v>15.289</v>
      </c>
      <c r="BD19">
        <v>13.411</v>
      </c>
      <c r="BE19">
        <v>8.4429999999999996</v>
      </c>
      <c r="BF19">
        <v>4.9580000000000002</v>
      </c>
      <c r="BG19">
        <v>0.66200000000000003</v>
      </c>
      <c r="BH19">
        <v>0</v>
      </c>
      <c r="BI19">
        <v>0</v>
      </c>
      <c r="BJ19">
        <v>0</v>
      </c>
      <c r="BK19">
        <v>0</v>
      </c>
      <c r="BL19" s="25">
        <f t="shared" si="1"/>
        <v>2.240840486575705</v>
      </c>
      <c r="BM19" s="2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0.13900000000000001</v>
      </c>
      <c r="BU19">
        <v>0.33900000000000002</v>
      </c>
      <c r="BV19">
        <v>0.86899999999999999</v>
      </c>
      <c r="BW19">
        <v>1.302</v>
      </c>
      <c r="BX19">
        <v>1.679</v>
      </c>
      <c r="BY19">
        <v>2.19</v>
      </c>
      <c r="BZ19">
        <v>2.6309999999999998</v>
      </c>
      <c r="CA19">
        <v>3.016</v>
      </c>
      <c r="CB19">
        <v>3.423</v>
      </c>
      <c r="CC19">
        <v>3.9990000000000001</v>
      </c>
      <c r="CD19">
        <v>4.8109999999999999</v>
      </c>
      <c r="CE19">
        <v>6.1559999999999997</v>
      </c>
      <c r="CF19">
        <v>8.2680000000000007</v>
      </c>
      <c r="CG19">
        <v>12.179</v>
      </c>
      <c r="CH19">
        <v>18.936</v>
      </c>
      <c r="CI19">
        <v>29.56</v>
      </c>
      <c r="CJ19">
        <v>42.207000000000001</v>
      </c>
      <c r="CK19">
        <v>57.237000000000002</v>
      </c>
      <c r="CL19">
        <v>72.525999999999996</v>
      </c>
      <c r="CM19">
        <v>85.936999999999998</v>
      </c>
      <c r="CN19">
        <v>94.379000000000005</v>
      </c>
      <c r="CO19">
        <v>99.337999999999994</v>
      </c>
      <c r="CP19">
        <v>100</v>
      </c>
      <c r="CQ19">
        <v>100</v>
      </c>
      <c r="CR19">
        <v>100</v>
      </c>
      <c r="CS19">
        <v>100</v>
      </c>
      <c r="CT19">
        <v>100</v>
      </c>
      <c r="CV19" s="20">
        <v>92.824368000000007</v>
      </c>
      <c r="CW19" s="20">
        <v>1.9521216000000001</v>
      </c>
      <c r="CX19" s="20">
        <v>0.18732480000000001</v>
      </c>
      <c r="CY19" s="20">
        <v>0.22676160000000001</v>
      </c>
      <c r="CZ19" s="20">
        <v>9.8592000000000003E-3</v>
      </c>
      <c r="DA19" s="20">
        <v>1.7056416000000001</v>
      </c>
      <c r="DB19" s="20">
        <v>7.8873600000000002E-2</v>
      </c>
      <c r="DC19" s="20">
        <v>0.3056352</v>
      </c>
      <c r="DD19" s="20">
        <v>0.97606080000000006</v>
      </c>
      <c r="DE19" s="20">
        <v>2.9577599999999999E-2</v>
      </c>
      <c r="DF19" s="20">
        <v>98.266646400000013</v>
      </c>
      <c r="DG19" s="25">
        <v>204.08544000000001</v>
      </c>
      <c r="DH19" s="25">
        <v>195.21216000000001</v>
      </c>
      <c r="DI19" s="25">
        <v>73.944000000000003</v>
      </c>
      <c r="DJ19" s="25">
        <v>171.55008000000001</v>
      </c>
      <c r="DK19" s="25">
        <v>25.63392</v>
      </c>
    </row>
    <row r="20" spans="1:115" x14ac:dyDescent="0.3">
      <c r="A20" s="20">
        <f t="shared" si="2"/>
        <v>99.804720506224527</v>
      </c>
      <c r="B20">
        <v>2017051017</v>
      </c>
      <c r="C20" t="s">
        <v>37</v>
      </c>
      <c r="D20" s="1">
        <v>9.1300000000000008</v>
      </c>
      <c r="E20" s="14">
        <v>53.256999999999998</v>
      </c>
      <c r="F20" s="23">
        <v>195</v>
      </c>
      <c r="G20" s="23">
        <f t="shared" si="0"/>
        <v>3</v>
      </c>
      <c r="H20" s="15">
        <v>0.104</v>
      </c>
      <c r="I20" s="15">
        <v>53.152999999999999</v>
      </c>
      <c r="J20" t="s">
        <v>21</v>
      </c>
      <c r="K20" s="16">
        <v>7.1999999999999995E-2</v>
      </c>
      <c r="L20" s="17">
        <v>6.4000000000000001E-2</v>
      </c>
      <c r="M20" s="17">
        <v>3.1E-2</v>
      </c>
      <c r="N20" s="17">
        <v>0.63700000000000001</v>
      </c>
      <c r="O20" s="17">
        <v>-5.8000000000000003E-2</v>
      </c>
      <c r="P20" s="17">
        <v>0.67399999999999993</v>
      </c>
      <c r="Q20" s="18">
        <v>1.4477272727272728</v>
      </c>
      <c r="R20" s="18">
        <v>9.5000000000000001E-2</v>
      </c>
      <c r="S20" s="18">
        <v>0.17372727272727273</v>
      </c>
      <c r="T20" s="18">
        <v>4.7500000000000001E-2</v>
      </c>
      <c r="U20" s="18">
        <v>0.22122727272727272</v>
      </c>
      <c r="V20" s="24">
        <v>0</v>
      </c>
      <c r="W20" s="17">
        <v>0.17639605700969696</v>
      </c>
      <c r="X20" t="s">
        <v>210</v>
      </c>
      <c r="Y20" t="s">
        <v>184</v>
      </c>
      <c r="Z20">
        <v>263.73099999999999</v>
      </c>
      <c r="AA20">
        <v>464.64600000000002</v>
      </c>
      <c r="AB20">
        <v>508.89299999999997</v>
      </c>
      <c r="AC20">
        <v>557.92499999999995</v>
      </c>
      <c r="AD20">
        <v>698.62099999999998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0.16200000000000001</v>
      </c>
      <c r="AN20">
        <v>0.23499999999999999</v>
      </c>
      <c r="AO20">
        <v>0.19600000000000001</v>
      </c>
      <c r="AP20">
        <v>0.253</v>
      </c>
      <c r="AQ20">
        <v>0.20300000000000001</v>
      </c>
      <c r="AR20">
        <v>0.16800000000000001</v>
      </c>
      <c r="AS20">
        <v>0.16500000000000001</v>
      </c>
      <c r="AT20">
        <v>0.219</v>
      </c>
      <c r="AU20">
        <v>0.30499999999999999</v>
      </c>
      <c r="AV20">
        <v>0.51900000000000002</v>
      </c>
      <c r="AW20">
        <v>0.86</v>
      </c>
      <c r="AX20">
        <v>1.7430000000000001</v>
      </c>
      <c r="AY20">
        <v>3.431</v>
      </c>
      <c r="AZ20">
        <v>6.5270000000000001</v>
      </c>
      <c r="BA20">
        <v>9.7989999999999995</v>
      </c>
      <c r="BB20">
        <v>14.715</v>
      </c>
      <c r="BC20">
        <v>18.547999999999998</v>
      </c>
      <c r="BD20">
        <v>19.295000000000002</v>
      </c>
      <c r="BE20">
        <v>13.487</v>
      </c>
      <c r="BF20">
        <v>7.7110000000000003</v>
      </c>
      <c r="BG20">
        <v>1.4570000000000001</v>
      </c>
      <c r="BH20">
        <v>0</v>
      </c>
      <c r="BI20">
        <v>0</v>
      </c>
      <c r="BJ20">
        <v>0</v>
      </c>
      <c r="BK20">
        <v>0</v>
      </c>
      <c r="BL20" s="25">
        <f t="shared" si="1"/>
        <v>1.9295911364230978</v>
      </c>
      <c r="BM20" s="2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0.16200000000000001</v>
      </c>
      <c r="BW20">
        <v>0.39700000000000002</v>
      </c>
      <c r="BX20">
        <v>0.59299999999999997</v>
      </c>
      <c r="BY20">
        <v>0.84599999999999997</v>
      </c>
      <c r="BZ20">
        <v>1.0489999999999999</v>
      </c>
      <c r="CA20">
        <v>1.2170000000000001</v>
      </c>
      <c r="CB20">
        <v>1.3819999999999999</v>
      </c>
      <c r="CC20">
        <v>1.601</v>
      </c>
      <c r="CD20">
        <v>1.907</v>
      </c>
      <c r="CE20">
        <v>2.4260000000000002</v>
      </c>
      <c r="CF20">
        <v>3.2869999999999999</v>
      </c>
      <c r="CG20">
        <v>5.0289999999999999</v>
      </c>
      <c r="CH20">
        <v>8.4600000000000009</v>
      </c>
      <c r="CI20">
        <v>14.987</v>
      </c>
      <c r="CJ20">
        <v>24.786000000000001</v>
      </c>
      <c r="CK20">
        <v>39.500999999999998</v>
      </c>
      <c r="CL20">
        <v>58.05</v>
      </c>
      <c r="CM20">
        <v>77.344999999999999</v>
      </c>
      <c r="CN20">
        <v>90.831999999999994</v>
      </c>
      <c r="CO20">
        <v>98.543000000000006</v>
      </c>
      <c r="CP20">
        <v>100</v>
      </c>
      <c r="CQ20">
        <v>100</v>
      </c>
      <c r="CR20">
        <v>100</v>
      </c>
      <c r="CS20">
        <v>100</v>
      </c>
      <c r="CT20">
        <v>100</v>
      </c>
      <c r="CV20" s="20">
        <v>94.478891199999993</v>
      </c>
      <c r="CW20" s="20">
        <v>1.6488115999999997</v>
      </c>
      <c r="CX20" s="20">
        <v>0.28804539999999995</v>
      </c>
      <c r="CY20" s="20">
        <v>0.26818019999999998</v>
      </c>
      <c r="CZ20" s="20">
        <v>9.9325999999999998E-3</v>
      </c>
      <c r="DA20" s="20">
        <v>0.99325999999999992</v>
      </c>
      <c r="DB20" s="20">
        <v>5.9595599999999992E-2</v>
      </c>
      <c r="DC20" s="20">
        <v>0.21851719999999999</v>
      </c>
      <c r="DD20" s="20">
        <v>0.86413619999999991</v>
      </c>
      <c r="DE20" s="20">
        <v>2.9797799999999996E-2</v>
      </c>
      <c r="DF20" s="20">
        <v>98.829370000000011</v>
      </c>
      <c r="DG20" s="25">
        <v>325.78927999999996</v>
      </c>
      <c r="DH20" s="25">
        <v>294.99822</v>
      </c>
      <c r="DI20" s="25">
        <v>53.636039999999994</v>
      </c>
      <c r="DJ20" s="25">
        <v>178.7868</v>
      </c>
      <c r="DK20" s="25">
        <v>28.804539999999999</v>
      </c>
    </row>
    <row r="21" spans="1:115" x14ac:dyDescent="0.3">
      <c r="A21" s="20">
        <f t="shared" si="2"/>
        <v>98.936946499054699</v>
      </c>
      <c r="B21">
        <v>2017051018</v>
      </c>
      <c r="C21" t="s">
        <v>38</v>
      </c>
      <c r="D21" s="1">
        <v>9.1199999999999992</v>
      </c>
      <c r="E21" s="14">
        <v>60.298000000000002</v>
      </c>
      <c r="F21" s="23">
        <v>235</v>
      </c>
      <c r="G21" s="23">
        <f t="shared" si="0"/>
        <v>4</v>
      </c>
      <c r="H21" s="15">
        <v>0.64100000000000001</v>
      </c>
      <c r="I21" s="15">
        <v>59.657000000000004</v>
      </c>
      <c r="J21" t="s">
        <v>19</v>
      </c>
      <c r="K21" s="16">
        <v>7.9000000000000001E-2</v>
      </c>
      <c r="L21" s="17">
        <v>6.7000000000000004E-2</v>
      </c>
      <c r="M21" s="17">
        <v>3.7999999999999999E-2</v>
      </c>
      <c r="N21" s="17">
        <v>0.83299999999999996</v>
      </c>
      <c r="O21" s="17">
        <v>-4.4999999999999998E-2</v>
      </c>
      <c r="P21" s="17">
        <v>0.8929999999999999</v>
      </c>
      <c r="Q21" s="18">
        <v>1.8931818181818181</v>
      </c>
      <c r="R21" s="18">
        <v>0.10500000000000001</v>
      </c>
      <c r="S21" s="18">
        <v>0.22718181818181815</v>
      </c>
      <c r="T21" s="18">
        <v>5.2500000000000005E-2</v>
      </c>
      <c r="U21" s="18">
        <v>0.27968181818181814</v>
      </c>
      <c r="V21" s="24">
        <v>5.4072975181043148E-3</v>
      </c>
      <c r="W21" s="17">
        <v>0.24908840656280518</v>
      </c>
      <c r="X21" t="s">
        <v>211</v>
      </c>
      <c r="Y21" t="s">
        <v>184</v>
      </c>
      <c r="Z21">
        <v>232.06200000000001</v>
      </c>
      <c r="AA21">
        <v>400.68299999999999</v>
      </c>
      <c r="AB21">
        <v>441.791</v>
      </c>
      <c r="AC21">
        <v>489.59800000000001</v>
      </c>
      <c r="AD21">
        <v>640.76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0.23599999999999999</v>
      </c>
      <c r="AN21">
        <v>0.24399999999999999</v>
      </c>
      <c r="AO21">
        <v>0.22</v>
      </c>
      <c r="AP21">
        <v>0.312</v>
      </c>
      <c r="AQ21">
        <v>0.247</v>
      </c>
      <c r="AR21">
        <v>0.19500000000000001</v>
      </c>
      <c r="AS21">
        <v>0.21</v>
      </c>
      <c r="AT21">
        <v>0.34</v>
      </c>
      <c r="AU21">
        <v>0.52700000000000002</v>
      </c>
      <c r="AV21">
        <v>0.82</v>
      </c>
      <c r="AW21">
        <v>1.232</v>
      </c>
      <c r="AX21">
        <v>2.641</v>
      </c>
      <c r="AY21">
        <v>5.6749999999999998</v>
      </c>
      <c r="AZ21">
        <v>10.683</v>
      </c>
      <c r="BA21">
        <v>14.067</v>
      </c>
      <c r="BB21">
        <v>17.190000000000001</v>
      </c>
      <c r="BC21">
        <v>17.088999999999999</v>
      </c>
      <c r="BD21">
        <v>14.19</v>
      </c>
      <c r="BE21">
        <v>8.4640000000000004</v>
      </c>
      <c r="BF21">
        <v>4.798</v>
      </c>
      <c r="BG21">
        <v>0.61799999999999999</v>
      </c>
      <c r="BH21">
        <v>0</v>
      </c>
      <c r="BI21">
        <v>0</v>
      </c>
      <c r="BJ21">
        <v>0</v>
      </c>
      <c r="BK21">
        <v>0</v>
      </c>
      <c r="BL21" s="25">
        <f t="shared" si="1"/>
        <v>1.9037627875309184</v>
      </c>
      <c r="BM21" s="2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0.23599999999999999</v>
      </c>
      <c r="BW21">
        <v>0.48</v>
      </c>
      <c r="BX21">
        <v>0.7</v>
      </c>
      <c r="BY21">
        <v>1.012</v>
      </c>
      <c r="BZ21">
        <v>1.2589999999999999</v>
      </c>
      <c r="CA21">
        <v>1.4550000000000001</v>
      </c>
      <c r="CB21">
        <v>1.6639999999999999</v>
      </c>
      <c r="CC21">
        <v>2.0049999999999999</v>
      </c>
      <c r="CD21">
        <v>2.532</v>
      </c>
      <c r="CE21">
        <v>3.3519999999999999</v>
      </c>
      <c r="CF21">
        <v>4.5839999999999996</v>
      </c>
      <c r="CG21">
        <v>7.226</v>
      </c>
      <c r="CH21">
        <v>12.901</v>
      </c>
      <c r="CI21">
        <v>23.584</v>
      </c>
      <c r="CJ21">
        <v>37.651000000000003</v>
      </c>
      <c r="CK21">
        <v>54.841000000000001</v>
      </c>
      <c r="CL21">
        <v>71.930000000000007</v>
      </c>
      <c r="CM21">
        <v>86.12</v>
      </c>
      <c r="CN21">
        <v>94.584000000000003</v>
      </c>
      <c r="CO21">
        <v>99.382000000000005</v>
      </c>
      <c r="CP21">
        <v>100</v>
      </c>
      <c r="CQ21">
        <v>100</v>
      </c>
      <c r="CR21">
        <v>100</v>
      </c>
      <c r="CS21">
        <v>100</v>
      </c>
      <c r="CT21">
        <v>100</v>
      </c>
      <c r="CV21" s="20">
        <v>93.715579200000008</v>
      </c>
      <c r="CW21" s="20">
        <v>1.8533009</v>
      </c>
      <c r="CX21" s="20">
        <v>0.27749960000000001</v>
      </c>
      <c r="CY21" s="20">
        <v>0.28741030000000001</v>
      </c>
      <c r="CZ21" s="20">
        <v>9.9106999999999997E-3</v>
      </c>
      <c r="DA21" s="20">
        <v>1.2883910000000001</v>
      </c>
      <c r="DB21" s="20">
        <v>6.9374900000000003E-2</v>
      </c>
      <c r="DC21" s="20">
        <v>0.26758890000000002</v>
      </c>
      <c r="DD21" s="20">
        <v>0.91178440000000005</v>
      </c>
      <c r="DE21" s="20">
        <v>2.9732099999999997E-2</v>
      </c>
      <c r="DF21" s="20">
        <v>98.680839900000009</v>
      </c>
      <c r="DG21" s="25">
        <v>335.97273000000001</v>
      </c>
      <c r="DH21" s="25">
        <v>299.30313999999998</v>
      </c>
      <c r="DI21" s="25">
        <v>63.42848</v>
      </c>
      <c r="DJ21" s="25">
        <v>182.35687999999999</v>
      </c>
      <c r="DK21" s="25">
        <v>40.633870000000002</v>
      </c>
    </row>
    <row r="22" spans="1:115" x14ac:dyDescent="0.3">
      <c r="A22" s="20">
        <f t="shared" si="2"/>
        <v>99.754732888786691</v>
      </c>
      <c r="B22">
        <v>2017051019</v>
      </c>
      <c r="C22" t="s">
        <v>39</v>
      </c>
      <c r="D22" s="1">
        <v>9.24</v>
      </c>
      <c r="E22" s="14">
        <v>52.188000000000002</v>
      </c>
      <c r="F22" s="23">
        <v>146</v>
      </c>
      <c r="G22" s="23">
        <f t="shared" si="0"/>
        <v>2</v>
      </c>
      <c r="H22" s="15">
        <v>0.128</v>
      </c>
      <c r="I22" s="15">
        <v>52.06</v>
      </c>
      <c r="K22" s="16">
        <v>0.105</v>
      </c>
      <c r="L22" s="17">
        <v>9.0999999999999998E-2</v>
      </c>
      <c r="M22" s="17">
        <v>5.5E-2</v>
      </c>
      <c r="N22" s="17">
        <v>1.9450000000000001</v>
      </c>
      <c r="O22" s="17">
        <v>-0.01</v>
      </c>
      <c r="P22" s="17">
        <v>2.0810000000000004</v>
      </c>
      <c r="Q22" s="18">
        <v>4.4204545454545459</v>
      </c>
      <c r="R22" s="18">
        <v>0.14599999999999999</v>
      </c>
      <c r="S22" s="18">
        <v>0.53045454545454551</v>
      </c>
      <c r="T22" s="18">
        <v>7.2999999999999995E-2</v>
      </c>
      <c r="U22" s="18">
        <v>0.60345454545454547</v>
      </c>
      <c r="V22" s="24">
        <v>0</v>
      </c>
      <c r="W22" s="17">
        <v>0.61302691698074341</v>
      </c>
      <c r="X22" t="s">
        <v>212</v>
      </c>
      <c r="Y22" t="s">
        <v>184</v>
      </c>
      <c r="Z22">
        <v>161.96700000000001</v>
      </c>
      <c r="AA22">
        <v>254.184</v>
      </c>
      <c r="AB22">
        <v>279.64400000000001</v>
      </c>
      <c r="AC22">
        <v>311.45299999999997</v>
      </c>
      <c r="AD22">
        <v>439.93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3.6999999999999998E-2</v>
      </c>
      <c r="AL22">
        <v>0.14599999999999999</v>
      </c>
      <c r="AM22">
        <v>0.372</v>
      </c>
      <c r="AN22">
        <v>0.27800000000000002</v>
      </c>
      <c r="AO22">
        <v>0.26900000000000002</v>
      </c>
      <c r="AP22">
        <v>0.29799999999999999</v>
      </c>
      <c r="AQ22">
        <v>0.34200000000000003</v>
      </c>
      <c r="AR22">
        <v>0.44600000000000001</v>
      </c>
      <c r="AS22">
        <v>0.41299999999999998</v>
      </c>
      <c r="AT22">
        <v>0.318</v>
      </c>
      <c r="AU22">
        <v>0.64500000000000002</v>
      </c>
      <c r="AV22">
        <v>3.5950000000000002</v>
      </c>
      <c r="AW22">
        <v>8.0570000000000004</v>
      </c>
      <c r="AX22">
        <v>14.438000000000001</v>
      </c>
      <c r="AY22">
        <v>18.547999999999998</v>
      </c>
      <c r="AZ22">
        <v>18.507000000000001</v>
      </c>
      <c r="BA22">
        <v>12.837</v>
      </c>
      <c r="BB22">
        <v>8.7509999999999994</v>
      </c>
      <c r="BC22">
        <v>5.2750000000000004</v>
      </c>
      <c r="BD22">
        <v>3.0830000000000002</v>
      </c>
      <c r="BE22">
        <v>1.655</v>
      </c>
      <c r="BF22">
        <v>1.4630000000000001</v>
      </c>
      <c r="BG22">
        <v>0.22900000000000001</v>
      </c>
      <c r="BH22">
        <v>0</v>
      </c>
      <c r="BI22">
        <v>0</v>
      </c>
      <c r="BJ22">
        <v>0</v>
      </c>
      <c r="BK22">
        <v>0</v>
      </c>
      <c r="BL22" s="25">
        <f t="shared" si="1"/>
        <v>1.7265492353380625</v>
      </c>
      <c r="BM22" s="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3.6999999999999998E-2</v>
      </c>
      <c r="BU22">
        <v>0.183</v>
      </c>
      <c r="BV22">
        <v>0.55600000000000005</v>
      </c>
      <c r="BW22">
        <v>0.83399999999999996</v>
      </c>
      <c r="BX22">
        <v>1.1020000000000001</v>
      </c>
      <c r="BY22">
        <v>1.4</v>
      </c>
      <c r="BZ22">
        <v>1.742</v>
      </c>
      <c r="CA22">
        <v>2.1880000000000002</v>
      </c>
      <c r="CB22">
        <v>2.601</v>
      </c>
      <c r="CC22">
        <v>2.919</v>
      </c>
      <c r="CD22">
        <v>3.5640000000000001</v>
      </c>
      <c r="CE22">
        <v>7.1589999999999998</v>
      </c>
      <c r="CF22">
        <v>15.215999999999999</v>
      </c>
      <c r="CG22">
        <v>29.654</v>
      </c>
      <c r="CH22">
        <v>48.201999999999998</v>
      </c>
      <c r="CI22">
        <v>66.707999999999998</v>
      </c>
      <c r="CJ22">
        <v>79.545000000000002</v>
      </c>
      <c r="CK22">
        <v>88.296000000000006</v>
      </c>
      <c r="CL22">
        <v>93.570999999999998</v>
      </c>
      <c r="CM22">
        <v>96.653999999999996</v>
      </c>
      <c r="CN22">
        <v>98.308000000000007</v>
      </c>
      <c r="CO22">
        <v>99.771000000000001</v>
      </c>
      <c r="CP22">
        <v>100</v>
      </c>
      <c r="CQ22">
        <v>100</v>
      </c>
      <c r="CR22">
        <v>100</v>
      </c>
      <c r="CS22">
        <v>100</v>
      </c>
      <c r="CT22">
        <v>100</v>
      </c>
      <c r="CV22" s="20">
        <v>90.624034499999993</v>
      </c>
      <c r="CW22" s="20">
        <v>2.3010964999999999</v>
      </c>
      <c r="CX22" s="20">
        <v>0.23500559999999998</v>
      </c>
      <c r="CY22" s="20">
        <v>0.39167600000000002</v>
      </c>
      <c r="CZ22" s="20">
        <v>9.791900000000001E-3</v>
      </c>
      <c r="DA22" s="20">
        <v>2.5752696999999998</v>
      </c>
      <c r="DB22" s="20">
        <v>0.15667040000000002</v>
      </c>
      <c r="DC22" s="20">
        <v>0.43084359999999999</v>
      </c>
      <c r="DD22" s="20">
        <v>0.96939810000000004</v>
      </c>
      <c r="DE22" s="20">
        <v>2.9375699999999998E-2</v>
      </c>
      <c r="DF22" s="20">
        <v>97.693786299999985</v>
      </c>
      <c r="DG22" s="25">
        <v>216.40099000000001</v>
      </c>
      <c r="DH22" s="25">
        <v>192.90043</v>
      </c>
      <c r="DI22" s="25">
        <v>89.106290000000001</v>
      </c>
      <c r="DJ22" s="25">
        <v>157.64958999999999</v>
      </c>
      <c r="DK22" s="25">
        <v>94.00224</v>
      </c>
    </row>
    <row r="23" spans="1:115" x14ac:dyDescent="0.3">
      <c r="A23" s="20">
        <f t="shared" si="2"/>
        <v>98.801006298285373</v>
      </c>
      <c r="B23">
        <v>2017051020</v>
      </c>
      <c r="C23" t="s">
        <v>40</v>
      </c>
      <c r="D23" s="1">
        <v>9.2200000000000006</v>
      </c>
      <c r="E23" s="14">
        <v>56.046999999999997</v>
      </c>
      <c r="F23" s="23">
        <v>194</v>
      </c>
      <c r="G23" s="23">
        <f t="shared" si="0"/>
        <v>3</v>
      </c>
      <c r="H23" s="15">
        <v>0.67200000000000004</v>
      </c>
      <c r="I23" s="15">
        <v>55.375</v>
      </c>
      <c r="J23" t="s">
        <v>19</v>
      </c>
      <c r="K23" s="16">
        <v>9.9000000000000005E-2</v>
      </c>
      <c r="L23" s="17">
        <v>0.12</v>
      </c>
      <c r="M23" s="17">
        <v>6.6000000000000003E-2</v>
      </c>
      <c r="N23" s="17">
        <v>2.0299999999999998</v>
      </c>
      <c r="O23" s="17">
        <v>-1.2E-2</v>
      </c>
      <c r="P23" s="17">
        <v>2.2039999999999997</v>
      </c>
      <c r="Q23" s="18">
        <v>4.6136363636363633</v>
      </c>
      <c r="R23" s="18">
        <v>0.186</v>
      </c>
      <c r="S23" s="18">
        <v>0.55363636363636359</v>
      </c>
      <c r="T23" s="18">
        <v>9.2999999999999999E-2</v>
      </c>
      <c r="U23" s="18">
        <v>0.64663636363636356</v>
      </c>
      <c r="V23" s="24">
        <v>0</v>
      </c>
      <c r="W23" s="17">
        <v>0.58845436573028564</v>
      </c>
      <c r="X23" t="s">
        <v>213</v>
      </c>
      <c r="Y23" t="s">
        <v>184</v>
      </c>
      <c r="Z23">
        <v>177.58099999999999</v>
      </c>
      <c r="AA23">
        <v>334.02100000000002</v>
      </c>
      <c r="AB23">
        <v>374.69499999999999</v>
      </c>
      <c r="AC23">
        <v>423.303</v>
      </c>
      <c r="AD23">
        <v>589.88699999999994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0.129</v>
      </c>
      <c r="AL23">
        <v>0.188</v>
      </c>
      <c r="AM23">
        <v>0.502</v>
      </c>
      <c r="AN23">
        <v>0.38700000000000001</v>
      </c>
      <c r="AO23">
        <v>0.36699999999999999</v>
      </c>
      <c r="AP23">
        <v>0.51900000000000002</v>
      </c>
      <c r="AQ23">
        <v>0.40799999999999997</v>
      </c>
      <c r="AR23">
        <v>0.38200000000000001</v>
      </c>
      <c r="AS23">
        <v>0.41699999999999998</v>
      </c>
      <c r="AT23">
        <v>0.55200000000000005</v>
      </c>
      <c r="AU23">
        <v>0.82599999999999996</v>
      </c>
      <c r="AV23">
        <v>1.8</v>
      </c>
      <c r="AW23">
        <v>3.4329999999999998</v>
      </c>
      <c r="AX23">
        <v>6.4720000000000004</v>
      </c>
      <c r="AY23">
        <v>10.257</v>
      </c>
      <c r="AZ23">
        <v>14.106999999999999</v>
      </c>
      <c r="BA23">
        <v>14.337999999999999</v>
      </c>
      <c r="BB23">
        <v>14.31</v>
      </c>
      <c r="BC23">
        <v>12.125</v>
      </c>
      <c r="BD23">
        <v>9.1929999999999996</v>
      </c>
      <c r="BE23">
        <v>5.5620000000000003</v>
      </c>
      <c r="BF23">
        <v>3.3849999999999998</v>
      </c>
      <c r="BG23">
        <v>0.34100000000000003</v>
      </c>
      <c r="BH23">
        <v>0</v>
      </c>
      <c r="BI23">
        <v>0</v>
      </c>
      <c r="BJ23">
        <v>0</v>
      </c>
      <c r="BK23">
        <v>0</v>
      </c>
      <c r="BL23" s="25">
        <f t="shared" si="1"/>
        <v>2.1099948755779052</v>
      </c>
      <c r="BM23" s="2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0.129</v>
      </c>
      <c r="BU23">
        <v>0.317</v>
      </c>
      <c r="BV23">
        <v>0.81899999999999995</v>
      </c>
      <c r="BW23">
        <v>1.206</v>
      </c>
      <c r="BX23">
        <v>1.573</v>
      </c>
      <c r="BY23">
        <v>2.0920000000000001</v>
      </c>
      <c r="BZ23">
        <v>2.5</v>
      </c>
      <c r="CA23">
        <v>2.8820000000000001</v>
      </c>
      <c r="CB23">
        <v>3.2989999999999999</v>
      </c>
      <c r="CC23">
        <v>3.851</v>
      </c>
      <c r="CD23">
        <v>4.6769999999999996</v>
      </c>
      <c r="CE23">
        <v>6.4770000000000003</v>
      </c>
      <c r="CF23">
        <v>9.9090000000000007</v>
      </c>
      <c r="CG23">
        <v>16.382000000000001</v>
      </c>
      <c r="CH23">
        <v>26.638000000000002</v>
      </c>
      <c r="CI23">
        <v>40.746000000000002</v>
      </c>
      <c r="CJ23">
        <v>55.084000000000003</v>
      </c>
      <c r="CK23">
        <v>69.393000000000001</v>
      </c>
      <c r="CL23">
        <v>81.519000000000005</v>
      </c>
      <c r="CM23">
        <v>90.712000000000003</v>
      </c>
      <c r="CN23">
        <v>96.274000000000001</v>
      </c>
      <c r="CO23">
        <v>99.659000000000006</v>
      </c>
      <c r="CP23">
        <v>100</v>
      </c>
      <c r="CQ23">
        <v>100</v>
      </c>
      <c r="CR23">
        <v>100</v>
      </c>
      <c r="CS23">
        <v>100</v>
      </c>
      <c r="CT23">
        <v>100</v>
      </c>
      <c r="CV23" s="20">
        <v>90.461300000000008</v>
      </c>
      <c r="CW23" s="20">
        <v>2.2688671999999999</v>
      </c>
      <c r="CX23" s="20">
        <v>0.24449000000000001</v>
      </c>
      <c r="CY23" s="20">
        <v>0.28360839999999998</v>
      </c>
      <c r="CZ23" s="20">
        <v>9.7796000000000011E-3</v>
      </c>
      <c r="DA23" s="20">
        <v>2.6600512000000003</v>
      </c>
      <c r="DB23" s="20">
        <v>9.7796000000000008E-2</v>
      </c>
      <c r="DC23" s="20">
        <v>0.38140440000000003</v>
      </c>
      <c r="DD23" s="20">
        <v>1.0855356</v>
      </c>
      <c r="DE23" s="20">
        <v>2.9338800000000002E-2</v>
      </c>
      <c r="DF23" s="20">
        <v>97.492832399999998</v>
      </c>
      <c r="DG23" s="25">
        <v>200.48180000000002</v>
      </c>
      <c r="DH23" s="25">
        <v>187.76832000000002</v>
      </c>
      <c r="DI23" s="25">
        <v>105.61968</v>
      </c>
      <c r="DJ23" s="25">
        <v>193.63608000000002</v>
      </c>
      <c r="DK23" s="25">
        <v>28.360840000000003</v>
      </c>
    </row>
    <row r="24" spans="1:115" x14ac:dyDescent="0.3">
      <c r="A24" s="20">
        <f t="shared" si="2"/>
        <v>99.820899086585342</v>
      </c>
      <c r="B24">
        <v>2017051021</v>
      </c>
      <c r="C24" t="s">
        <v>41</v>
      </c>
      <c r="D24" s="1">
        <v>9.1999999999999993</v>
      </c>
      <c r="E24" s="14">
        <v>50.251000000000005</v>
      </c>
      <c r="F24" s="23">
        <v>234</v>
      </c>
      <c r="G24" s="23">
        <f t="shared" si="0"/>
        <v>4</v>
      </c>
      <c r="H24" s="15">
        <v>0.09</v>
      </c>
      <c r="I24" s="15">
        <v>50.161000000000001</v>
      </c>
      <c r="J24" t="s">
        <v>21</v>
      </c>
      <c r="K24" s="16">
        <v>8.5000000000000006E-2</v>
      </c>
      <c r="L24" s="17">
        <v>0.104</v>
      </c>
      <c r="M24" s="17">
        <v>4.9000000000000002E-2</v>
      </c>
      <c r="N24" s="17">
        <v>1.643</v>
      </c>
      <c r="O24" s="17">
        <v>-0.03</v>
      </c>
      <c r="P24" s="17">
        <v>1.766</v>
      </c>
      <c r="Q24" s="18">
        <v>3.7340909090909093</v>
      </c>
      <c r="R24" s="18">
        <v>0.153</v>
      </c>
      <c r="S24" s="18">
        <v>0.4480909090909091</v>
      </c>
      <c r="T24" s="18">
        <v>7.6499999999999999E-2</v>
      </c>
      <c r="U24" s="18">
        <v>0.52459090909090911</v>
      </c>
      <c r="V24" s="24">
        <v>5.8424482122063637E-3</v>
      </c>
      <c r="W24" s="17">
        <v>0.52422231435775757</v>
      </c>
      <c r="X24" t="s">
        <v>214</v>
      </c>
      <c r="Y24" t="s">
        <v>184</v>
      </c>
      <c r="Z24">
        <v>224.05099999999999</v>
      </c>
      <c r="AA24">
        <v>399.82799999999997</v>
      </c>
      <c r="AB24">
        <v>445.90899999999999</v>
      </c>
      <c r="AC24">
        <v>501.73399999999998</v>
      </c>
      <c r="AD24">
        <v>679.53200000000004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0.04</v>
      </c>
      <c r="AL24">
        <v>0.155</v>
      </c>
      <c r="AM24">
        <v>0.379</v>
      </c>
      <c r="AN24">
        <v>0.28399999999999997</v>
      </c>
      <c r="AO24">
        <v>0.246</v>
      </c>
      <c r="AP24">
        <v>0.35299999999999998</v>
      </c>
      <c r="AQ24">
        <v>0.28399999999999997</v>
      </c>
      <c r="AR24">
        <v>0.22600000000000001</v>
      </c>
      <c r="AS24">
        <v>0.23599999999999999</v>
      </c>
      <c r="AT24">
        <v>0.36799999999999999</v>
      </c>
      <c r="AU24">
        <v>0.55900000000000005</v>
      </c>
      <c r="AV24">
        <v>0.88</v>
      </c>
      <c r="AW24">
        <v>1.347</v>
      </c>
      <c r="AX24">
        <v>2.8639999999999999</v>
      </c>
      <c r="AY24">
        <v>5.9980000000000002</v>
      </c>
      <c r="AZ24">
        <v>10.885999999999999</v>
      </c>
      <c r="BA24">
        <v>13.654</v>
      </c>
      <c r="BB24">
        <v>15.808999999999999</v>
      </c>
      <c r="BC24">
        <v>15.157</v>
      </c>
      <c r="BD24">
        <v>13.101000000000001</v>
      </c>
      <c r="BE24">
        <v>9.1319999999999997</v>
      </c>
      <c r="BF24">
        <v>6.7160000000000002</v>
      </c>
      <c r="BG24">
        <v>1.3260000000000001</v>
      </c>
      <c r="BH24">
        <v>0</v>
      </c>
      <c r="BI24">
        <v>0</v>
      </c>
      <c r="BJ24">
        <v>0</v>
      </c>
      <c r="BK24">
        <v>0</v>
      </c>
      <c r="BL24" s="25">
        <f t="shared" si="1"/>
        <v>1.9902120499350595</v>
      </c>
      <c r="BM24" s="2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0.04</v>
      </c>
      <c r="BU24">
        <v>0.19500000000000001</v>
      </c>
      <c r="BV24">
        <v>0.57399999999999995</v>
      </c>
      <c r="BW24">
        <v>0.85899999999999999</v>
      </c>
      <c r="BX24">
        <v>1.1040000000000001</v>
      </c>
      <c r="BY24">
        <v>1.4570000000000001</v>
      </c>
      <c r="BZ24">
        <v>1.7410000000000001</v>
      </c>
      <c r="CA24">
        <v>1.9670000000000001</v>
      </c>
      <c r="CB24">
        <v>2.2029999999999998</v>
      </c>
      <c r="CC24">
        <v>2.5710000000000002</v>
      </c>
      <c r="CD24">
        <v>3.13</v>
      </c>
      <c r="CE24">
        <v>4.01</v>
      </c>
      <c r="CF24">
        <v>5.3579999999999997</v>
      </c>
      <c r="CG24">
        <v>8.2219999999999995</v>
      </c>
      <c r="CH24">
        <v>14.22</v>
      </c>
      <c r="CI24">
        <v>25.106000000000002</v>
      </c>
      <c r="CJ24">
        <v>38.76</v>
      </c>
      <c r="CK24">
        <v>54.569000000000003</v>
      </c>
      <c r="CL24">
        <v>69.725999999999999</v>
      </c>
      <c r="CM24">
        <v>82.825999999999993</v>
      </c>
      <c r="CN24">
        <v>91.957999999999998</v>
      </c>
      <c r="CO24">
        <v>98.674000000000007</v>
      </c>
      <c r="CP24">
        <v>100</v>
      </c>
      <c r="CQ24">
        <v>100</v>
      </c>
      <c r="CR24">
        <v>100</v>
      </c>
      <c r="CS24">
        <v>100</v>
      </c>
      <c r="CT24">
        <v>100</v>
      </c>
      <c r="CV24" s="20">
        <v>92.114021799999989</v>
      </c>
      <c r="CW24" s="20">
        <v>1.8075056</v>
      </c>
      <c r="CX24" s="20">
        <v>0.25540839999999998</v>
      </c>
      <c r="CY24" s="20">
        <v>0.245585</v>
      </c>
      <c r="CZ24" s="20">
        <v>9.8233999999999995E-3</v>
      </c>
      <c r="DA24" s="20">
        <v>2.1415012</v>
      </c>
      <c r="DB24" s="20">
        <v>6.87638E-2</v>
      </c>
      <c r="DC24" s="20">
        <v>0.26523180000000002</v>
      </c>
      <c r="DD24" s="20">
        <v>0.91357620000000006</v>
      </c>
      <c r="DE24" s="20">
        <v>2.9470199999999998E-2</v>
      </c>
      <c r="DF24" s="20">
        <v>97.821417200000013</v>
      </c>
      <c r="DG24" s="25">
        <v>258.35541999999998</v>
      </c>
      <c r="DH24" s="25">
        <v>235.76159999999999</v>
      </c>
      <c r="DI24" s="25">
        <v>90.375280000000004</v>
      </c>
      <c r="DJ24" s="25">
        <v>176.8212</v>
      </c>
      <c r="DK24" s="25">
        <v>29.470199999999998</v>
      </c>
    </row>
    <row r="25" spans="1:115" x14ac:dyDescent="0.3">
      <c r="A25" s="20">
        <f t="shared" si="2"/>
        <v>99.78871874394261</v>
      </c>
      <c r="B25">
        <v>2017051022</v>
      </c>
      <c r="C25" t="s">
        <v>42</v>
      </c>
      <c r="D25" s="1">
        <v>9.19</v>
      </c>
      <c r="E25" s="14">
        <v>51.59</v>
      </c>
      <c r="F25" s="23">
        <v>156</v>
      </c>
      <c r="G25" s="23">
        <f t="shared" si="0"/>
        <v>2</v>
      </c>
      <c r="H25" s="15">
        <v>0.109</v>
      </c>
      <c r="I25" s="15">
        <v>51.481000000000002</v>
      </c>
      <c r="J25" t="s">
        <v>21</v>
      </c>
      <c r="K25" s="16">
        <v>0.11</v>
      </c>
      <c r="L25" s="17">
        <v>9.4E-2</v>
      </c>
      <c r="M25" s="17">
        <v>5.7000000000000002E-2</v>
      </c>
      <c r="N25" s="17">
        <v>2.1080000000000001</v>
      </c>
      <c r="O25" s="17">
        <v>2E-3</v>
      </c>
      <c r="P25" s="17">
        <v>2.2609999999999997</v>
      </c>
      <c r="Q25" s="18">
        <v>4.790909090909091</v>
      </c>
      <c r="R25" s="18">
        <v>0.151</v>
      </c>
      <c r="S25" s="18">
        <v>0.57490909090909093</v>
      </c>
      <c r="T25" s="18">
        <v>7.5499999999999998E-2</v>
      </c>
      <c r="U25" s="18">
        <v>0.65040909090909094</v>
      </c>
      <c r="V25" s="24">
        <v>6.1708502471446991E-3</v>
      </c>
      <c r="W25" s="17">
        <v>0.602874755859375</v>
      </c>
      <c r="X25" t="s">
        <v>215</v>
      </c>
      <c r="Y25" t="s">
        <v>184</v>
      </c>
      <c r="Z25">
        <v>163.74799999999999</v>
      </c>
      <c r="AA25">
        <v>250.05199999999999</v>
      </c>
      <c r="AB25">
        <v>273.96499999999997</v>
      </c>
      <c r="AC25">
        <v>303.76799999999997</v>
      </c>
      <c r="AD25">
        <v>440.91399999999999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0.113</v>
      </c>
      <c r="AM25">
        <v>0.36099999999999999</v>
      </c>
      <c r="AN25">
        <v>0.26100000000000001</v>
      </c>
      <c r="AO25">
        <v>0.27600000000000002</v>
      </c>
      <c r="AP25">
        <v>0.27500000000000002</v>
      </c>
      <c r="AQ25">
        <v>0.314</v>
      </c>
      <c r="AR25">
        <v>0.44900000000000001</v>
      </c>
      <c r="AS25">
        <v>0.39800000000000002</v>
      </c>
      <c r="AT25">
        <v>0.2</v>
      </c>
      <c r="AU25">
        <v>0.40100000000000002</v>
      </c>
      <c r="AV25">
        <v>3.488</v>
      </c>
      <c r="AW25">
        <v>8.41</v>
      </c>
      <c r="AX25">
        <v>15.413</v>
      </c>
      <c r="AY25">
        <v>19.617000000000001</v>
      </c>
      <c r="AZ25">
        <v>18.922999999999998</v>
      </c>
      <c r="BA25">
        <v>11.936999999999999</v>
      </c>
      <c r="BB25">
        <v>7.702</v>
      </c>
      <c r="BC25">
        <v>4.4509999999999996</v>
      </c>
      <c r="BD25">
        <v>3.0459999999999998</v>
      </c>
      <c r="BE25">
        <v>1.9910000000000001</v>
      </c>
      <c r="BF25">
        <v>1.7390000000000001</v>
      </c>
      <c r="BG25">
        <v>0.23499999999999999</v>
      </c>
      <c r="BH25">
        <v>0</v>
      </c>
      <c r="BI25">
        <v>0</v>
      </c>
      <c r="BJ25">
        <v>0</v>
      </c>
      <c r="BK25">
        <v>0</v>
      </c>
      <c r="BL25" s="25">
        <f t="shared" si="1"/>
        <v>1.6730891369665584</v>
      </c>
      <c r="BM25" s="2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0.113</v>
      </c>
      <c r="BV25">
        <v>0.47399999999999998</v>
      </c>
      <c r="BW25">
        <v>0.73599999999999999</v>
      </c>
      <c r="BX25">
        <v>1.0109999999999999</v>
      </c>
      <c r="BY25">
        <v>1.286</v>
      </c>
      <c r="BZ25">
        <v>1.6</v>
      </c>
      <c r="CA25">
        <v>2.0489999999999999</v>
      </c>
      <c r="CB25">
        <v>2.4470000000000001</v>
      </c>
      <c r="CC25">
        <v>2.6469999999999998</v>
      </c>
      <c r="CD25">
        <v>3.048</v>
      </c>
      <c r="CE25">
        <v>6.5359999999999996</v>
      </c>
      <c r="CF25">
        <v>14.946999999999999</v>
      </c>
      <c r="CG25">
        <v>30.36</v>
      </c>
      <c r="CH25">
        <v>49.975999999999999</v>
      </c>
      <c r="CI25">
        <v>68.899000000000001</v>
      </c>
      <c r="CJ25">
        <v>80.835999999999999</v>
      </c>
      <c r="CK25">
        <v>88.537999999999997</v>
      </c>
      <c r="CL25">
        <v>92.989000000000004</v>
      </c>
      <c r="CM25">
        <v>96.034999999999997</v>
      </c>
      <c r="CN25">
        <v>98.025999999999996</v>
      </c>
      <c r="CO25">
        <v>99.765000000000001</v>
      </c>
      <c r="CP25">
        <v>100</v>
      </c>
      <c r="CQ25">
        <v>100</v>
      </c>
      <c r="CR25">
        <v>100</v>
      </c>
      <c r="CS25">
        <v>100</v>
      </c>
      <c r="CT25">
        <v>100</v>
      </c>
      <c r="CV25" s="20">
        <v>90.379253300000002</v>
      </c>
      <c r="CW25" s="20">
        <v>2.3066404</v>
      </c>
      <c r="CX25" s="20">
        <v>0.19547800000000004</v>
      </c>
      <c r="CY25" s="20">
        <v>0.35186040000000002</v>
      </c>
      <c r="CZ25" s="20">
        <v>9.7739000000000003E-3</v>
      </c>
      <c r="DA25" s="20">
        <v>2.7562397999999999</v>
      </c>
      <c r="DB25" s="20">
        <v>0.1466085</v>
      </c>
      <c r="DC25" s="20">
        <v>0.42027770000000003</v>
      </c>
      <c r="DD25" s="20">
        <v>0.95784220000000009</v>
      </c>
      <c r="DE25" s="20">
        <v>3.9095600000000001E-2</v>
      </c>
      <c r="DF25" s="20">
        <v>97.523974200000026</v>
      </c>
      <c r="DG25" s="25">
        <v>144.65372000000002</v>
      </c>
      <c r="DH25" s="25">
        <v>128.03809000000001</v>
      </c>
      <c r="DI25" s="25">
        <v>94.806830000000005</v>
      </c>
      <c r="DJ25" s="25">
        <v>156.38240000000002</v>
      </c>
      <c r="DK25" s="25">
        <v>109.46768000000002</v>
      </c>
    </row>
    <row r="26" spans="1:115" x14ac:dyDescent="0.3">
      <c r="A26" s="20">
        <f t="shared" si="2"/>
        <v>99.910846526609447</v>
      </c>
      <c r="B26">
        <v>2017051023</v>
      </c>
      <c r="C26" t="s">
        <v>43</v>
      </c>
      <c r="D26" s="1">
        <v>9.2899999999999991</v>
      </c>
      <c r="E26" s="14">
        <v>69.542999999999992</v>
      </c>
      <c r="F26" s="23">
        <v>204</v>
      </c>
      <c r="G26" s="23">
        <f t="shared" si="0"/>
        <v>3</v>
      </c>
      <c r="H26" s="15">
        <v>6.2E-2</v>
      </c>
      <c r="I26" s="15">
        <v>69.480999999999995</v>
      </c>
      <c r="J26" t="s">
        <v>21</v>
      </c>
      <c r="K26" s="16">
        <v>0.126</v>
      </c>
      <c r="L26" s="17">
        <v>0.108</v>
      </c>
      <c r="M26" s="17">
        <v>6.5000000000000002E-2</v>
      </c>
      <c r="N26" s="17">
        <v>2.4950000000000001</v>
      </c>
      <c r="O26" s="17">
        <v>8.9999999999999993E-3</v>
      </c>
      <c r="P26" s="17">
        <v>2.677</v>
      </c>
      <c r="Q26" s="18">
        <v>5.6704545454545459</v>
      </c>
      <c r="R26" s="18">
        <v>0.17299999999999999</v>
      </c>
      <c r="S26" s="18">
        <v>0.68045454545454542</v>
      </c>
      <c r="T26" s="18">
        <v>8.6499999999999994E-2</v>
      </c>
      <c r="U26" s="18">
        <v>0.76695454545454544</v>
      </c>
      <c r="V26" s="24">
        <v>5.537867546081543E-3</v>
      </c>
      <c r="W26" s="17">
        <v>0.69312047958374023</v>
      </c>
      <c r="X26" t="s">
        <v>216</v>
      </c>
      <c r="Y26" t="s">
        <v>184</v>
      </c>
      <c r="Z26">
        <v>157.50299999999999</v>
      </c>
      <c r="AA26">
        <v>233.488</v>
      </c>
      <c r="AB26">
        <v>252.6</v>
      </c>
      <c r="AC26">
        <v>275.09800000000001</v>
      </c>
      <c r="AD26">
        <v>351.78500000000003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3.6999999999999998E-2</v>
      </c>
      <c r="AL26">
        <v>0.14699999999999999</v>
      </c>
      <c r="AM26">
        <v>0.36699999999999999</v>
      </c>
      <c r="AN26">
        <v>0.26700000000000002</v>
      </c>
      <c r="AO26">
        <v>0.27300000000000002</v>
      </c>
      <c r="AP26">
        <v>0.23699999999999999</v>
      </c>
      <c r="AQ26">
        <v>0.36</v>
      </c>
      <c r="AR26">
        <v>0.51900000000000002</v>
      </c>
      <c r="AS26">
        <v>0.42799999999999999</v>
      </c>
      <c r="AT26">
        <v>0.193</v>
      </c>
      <c r="AU26">
        <v>0.57899999999999996</v>
      </c>
      <c r="AV26">
        <v>4.5309999999999997</v>
      </c>
      <c r="AW26">
        <v>10.384</v>
      </c>
      <c r="AX26">
        <v>18.207000000000001</v>
      </c>
      <c r="AY26">
        <v>22.178000000000001</v>
      </c>
      <c r="AZ26">
        <v>19.940000000000001</v>
      </c>
      <c r="BA26">
        <v>11.662000000000001</v>
      </c>
      <c r="BB26">
        <v>5.33</v>
      </c>
      <c r="BC26">
        <v>1.9319999999999999</v>
      </c>
      <c r="BD26">
        <v>0.51300000000000001</v>
      </c>
      <c r="BE26">
        <v>0.56699999999999995</v>
      </c>
      <c r="BF26">
        <v>1.1819999999999999</v>
      </c>
      <c r="BG26">
        <v>0.16800000000000001</v>
      </c>
      <c r="BH26">
        <v>0</v>
      </c>
      <c r="BI26">
        <v>0</v>
      </c>
      <c r="BJ26">
        <v>0</v>
      </c>
      <c r="BK26">
        <v>0</v>
      </c>
      <c r="BL26" s="25">
        <f t="shared" si="1"/>
        <v>1.6037789756385594</v>
      </c>
      <c r="BM26" s="2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3.6999999999999998E-2</v>
      </c>
      <c r="BU26">
        <v>0.184</v>
      </c>
      <c r="BV26">
        <v>0.55100000000000005</v>
      </c>
      <c r="BW26">
        <v>0.81799999999999995</v>
      </c>
      <c r="BX26">
        <v>1.091</v>
      </c>
      <c r="BY26">
        <v>1.3280000000000001</v>
      </c>
      <c r="BZ26">
        <v>1.6879999999999999</v>
      </c>
      <c r="CA26">
        <v>2.2069999999999999</v>
      </c>
      <c r="CB26">
        <v>2.6349999999999998</v>
      </c>
      <c r="CC26">
        <v>2.827</v>
      </c>
      <c r="CD26">
        <v>3.407</v>
      </c>
      <c r="CE26">
        <v>7.9379999999999997</v>
      </c>
      <c r="CF26">
        <v>18.321000000000002</v>
      </c>
      <c r="CG26">
        <v>36.527999999999999</v>
      </c>
      <c r="CH26">
        <v>58.706000000000003</v>
      </c>
      <c r="CI26">
        <v>78.646000000000001</v>
      </c>
      <c r="CJ26">
        <v>90.307000000000002</v>
      </c>
      <c r="CK26">
        <v>95.638000000000005</v>
      </c>
      <c r="CL26">
        <v>97.57</v>
      </c>
      <c r="CM26">
        <v>98.082999999999998</v>
      </c>
      <c r="CN26">
        <v>98.649000000000001</v>
      </c>
      <c r="CO26">
        <v>99.831999999999994</v>
      </c>
      <c r="CP26">
        <v>100</v>
      </c>
      <c r="CQ26">
        <v>100</v>
      </c>
      <c r="CR26">
        <v>100</v>
      </c>
      <c r="CS26">
        <v>100</v>
      </c>
      <c r="CT26">
        <v>100</v>
      </c>
      <c r="CV26" s="20">
        <v>89.235458699999995</v>
      </c>
      <c r="CW26" s="20">
        <v>2.4428072999999997</v>
      </c>
      <c r="CX26" s="20">
        <v>0.21411059999999998</v>
      </c>
      <c r="CY26" s="20">
        <v>0.39902429999999994</v>
      </c>
      <c r="CZ26" s="20">
        <v>9.7322999999999993E-3</v>
      </c>
      <c r="DA26" s="20">
        <v>3.1338005999999998</v>
      </c>
      <c r="DB26" s="20">
        <v>0.17518139999999999</v>
      </c>
      <c r="DC26" s="20">
        <v>0.46715039999999997</v>
      </c>
      <c r="DD26" s="20">
        <v>1.0218915</v>
      </c>
      <c r="DE26" s="20">
        <v>3.8929199999999997E-2</v>
      </c>
      <c r="DF26" s="20">
        <v>97.099157099999999</v>
      </c>
      <c r="DG26" s="25">
        <v>134.30573999999999</v>
      </c>
      <c r="DH26" s="25">
        <v>115.81437</v>
      </c>
      <c r="DI26" s="25">
        <v>104.13560999999999</v>
      </c>
      <c r="DJ26" s="25">
        <v>160.58294999999998</v>
      </c>
      <c r="DK26" s="25">
        <v>80.778089999999992</v>
      </c>
    </row>
    <row r="27" spans="1:115" x14ac:dyDescent="0.3">
      <c r="A27" s="20">
        <f t="shared" si="2"/>
        <v>99.456966848271193</v>
      </c>
      <c r="B27">
        <v>2017051024</v>
      </c>
      <c r="C27" t="s">
        <v>44</v>
      </c>
      <c r="D27" s="1">
        <v>9.2100000000000009</v>
      </c>
      <c r="E27" s="14">
        <v>56.165999999999997</v>
      </c>
      <c r="F27" s="23">
        <v>244</v>
      </c>
      <c r="G27" s="23">
        <f t="shared" si="0"/>
        <v>4</v>
      </c>
      <c r="H27" s="15">
        <v>0.30499999999999999</v>
      </c>
      <c r="I27" s="15">
        <v>55.860999999999997</v>
      </c>
      <c r="J27" t="s">
        <v>19</v>
      </c>
      <c r="K27" s="16">
        <v>0.122</v>
      </c>
      <c r="L27" s="17">
        <v>0.124</v>
      </c>
      <c r="M27" s="17">
        <v>0.11600000000000001</v>
      </c>
      <c r="N27" s="17">
        <v>2.8650000000000002</v>
      </c>
      <c r="O27" s="17">
        <v>8.9999999999999993E-3</v>
      </c>
      <c r="P27" s="17">
        <v>3.1140000000000003</v>
      </c>
      <c r="Q27" s="18">
        <v>6.5113636363636367</v>
      </c>
      <c r="R27" s="18">
        <v>0.24</v>
      </c>
      <c r="S27" s="18">
        <v>0.78136363636363637</v>
      </c>
      <c r="T27" s="18">
        <v>0.12</v>
      </c>
      <c r="U27" s="18">
        <v>0.90136363636363637</v>
      </c>
      <c r="V27" s="24">
        <v>7.2225523181259632E-3</v>
      </c>
      <c r="W27" s="17">
        <v>0.90203088521957397</v>
      </c>
      <c r="X27" t="s">
        <v>217</v>
      </c>
      <c r="Y27" t="s">
        <v>184</v>
      </c>
      <c r="Z27">
        <v>154.22499999999999</v>
      </c>
      <c r="AA27">
        <v>230.53399999999999</v>
      </c>
      <c r="AB27">
        <v>249.66300000000001</v>
      </c>
      <c r="AC27">
        <v>272.21800000000002</v>
      </c>
      <c r="AD27">
        <v>352.185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3.5999999999999997E-2</v>
      </c>
      <c r="AL27">
        <v>0.14799999999999999</v>
      </c>
      <c r="AM27">
        <v>0.373</v>
      </c>
      <c r="AN27">
        <v>0.27300000000000002</v>
      </c>
      <c r="AO27">
        <v>0.28399999999999997</v>
      </c>
      <c r="AP27">
        <v>0.25800000000000001</v>
      </c>
      <c r="AQ27">
        <v>0.38300000000000001</v>
      </c>
      <c r="AR27">
        <v>0.53600000000000003</v>
      </c>
      <c r="AS27">
        <v>0.442</v>
      </c>
      <c r="AT27">
        <v>0.25800000000000001</v>
      </c>
      <c r="AU27">
        <v>0.81200000000000006</v>
      </c>
      <c r="AV27">
        <v>5.03</v>
      </c>
      <c r="AW27">
        <v>10.913</v>
      </c>
      <c r="AX27">
        <v>18.489000000000001</v>
      </c>
      <c r="AY27">
        <v>21.93</v>
      </c>
      <c r="AZ27">
        <v>19.196999999999999</v>
      </c>
      <c r="BA27">
        <v>10.868</v>
      </c>
      <c r="BB27">
        <v>4.798</v>
      </c>
      <c r="BC27">
        <v>1.79</v>
      </c>
      <c r="BD27">
        <v>0.71299999999999997</v>
      </c>
      <c r="BE27">
        <v>0.74299999999999999</v>
      </c>
      <c r="BF27">
        <v>1.4139999999999999</v>
      </c>
      <c r="BG27">
        <v>0.312</v>
      </c>
      <c r="BH27">
        <v>0</v>
      </c>
      <c r="BI27">
        <v>0</v>
      </c>
      <c r="BJ27">
        <v>0</v>
      </c>
      <c r="BK27">
        <v>0</v>
      </c>
      <c r="BL27" s="25">
        <f t="shared" si="1"/>
        <v>1.6188231479980548</v>
      </c>
      <c r="BM27" s="2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3.5999999999999997E-2</v>
      </c>
      <c r="BU27">
        <v>0.184</v>
      </c>
      <c r="BV27">
        <v>0.55700000000000005</v>
      </c>
      <c r="BW27">
        <v>0.83</v>
      </c>
      <c r="BX27">
        <v>1.115</v>
      </c>
      <c r="BY27">
        <v>1.373</v>
      </c>
      <c r="BZ27">
        <v>1.756</v>
      </c>
      <c r="CA27">
        <v>2.2919999999999998</v>
      </c>
      <c r="CB27">
        <v>2.7330000000000001</v>
      </c>
      <c r="CC27">
        <v>2.9910000000000001</v>
      </c>
      <c r="CD27">
        <v>3.8029999999999999</v>
      </c>
      <c r="CE27">
        <v>8.8330000000000002</v>
      </c>
      <c r="CF27">
        <v>19.745999999999999</v>
      </c>
      <c r="CG27">
        <v>38.234999999999999</v>
      </c>
      <c r="CH27">
        <v>60.164999999999999</v>
      </c>
      <c r="CI27">
        <v>79.361000000000004</v>
      </c>
      <c r="CJ27">
        <v>90.23</v>
      </c>
      <c r="CK27">
        <v>95.028000000000006</v>
      </c>
      <c r="CL27">
        <v>96.817999999999998</v>
      </c>
      <c r="CM27">
        <v>97.531000000000006</v>
      </c>
      <c r="CN27">
        <v>98.274000000000001</v>
      </c>
      <c r="CO27">
        <v>99.688000000000002</v>
      </c>
      <c r="CP27">
        <v>100</v>
      </c>
      <c r="CQ27">
        <v>100</v>
      </c>
      <c r="CR27">
        <v>100</v>
      </c>
      <c r="CS27">
        <v>100</v>
      </c>
      <c r="CT27">
        <v>100</v>
      </c>
      <c r="CV27" s="20">
        <v>87.904667799999999</v>
      </c>
      <c r="CW27" s="20">
        <v>2.4802816000000001</v>
      </c>
      <c r="CX27" s="20">
        <v>0.193772</v>
      </c>
      <c r="CY27" s="20">
        <v>0.387544</v>
      </c>
      <c r="CZ27" s="20">
        <v>9.6886000000000003E-3</v>
      </c>
      <c r="DA27" s="20">
        <v>3.7979311999999998</v>
      </c>
      <c r="DB27" s="20">
        <v>0.21314919999999998</v>
      </c>
      <c r="DC27" s="20">
        <v>0.46505279999999993</v>
      </c>
      <c r="DD27" s="20">
        <v>1.0657460000000001</v>
      </c>
      <c r="DE27" s="20">
        <v>3.8754400000000001E-2</v>
      </c>
      <c r="DF27" s="20">
        <v>96.517833200000013</v>
      </c>
      <c r="DG27" s="25">
        <v>135.6404</v>
      </c>
      <c r="DH27" s="25">
        <v>119.16977999999999</v>
      </c>
      <c r="DI27" s="25">
        <v>125.95179999999999</v>
      </c>
      <c r="DJ27" s="25">
        <v>160.83076</v>
      </c>
      <c r="DK27" s="25">
        <v>73.633359999999996</v>
      </c>
    </row>
    <row r="28" spans="1:115" x14ac:dyDescent="0.3">
      <c r="A28" s="20">
        <v>100</v>
      </c>
      <c r="B28">
        <v>2017051025</v>
      </c>
      <c r="C28" t="s">
        <v>45</v>
      </c>
      <c r="D28" s="1">
        <v>9.26</v>
      </c>
      <c r="E28" s="14">
        <v>49.137999999999998</v>
      </c>
      <c r="F28" s="23">
        <v>170</v>
      </c>
      <c r="G28" s="23">
        <f t="shared" si="0"/>
        <v>2</v>
      </c>
      <c r="H28" s="15" t="s">
        <v>25</v>
      </c>
      <c r="I28" s="15">
        <v>49.137999999999998</v>
      </c>
      <c r="J28" t="s">
        <v>21</v>
      </c>
      <c r="K28" s="16">
        <v>9.4E-2</v>
      </c>
      <c r="L28" s="17">
        <v>7.0000000000000007E-2</v>
      </c>
      <c r="M28" s="17">
        <v>4.5999999999999999E-2</v>
      </c>
      <c r="N28" s="17">
        <v>1.7210000000000001</v>
      </c>
      <c r="O28" s="17">
        <v>-2.4E-2</v>
      </c>
      <c r="P28" s="17">
        <v>1.8130000000000002</v>
      </c>
      <c r="Q28" s="18">
        <v>3.911363636363637</v>
      </c>
      <c r="R28" s="18">
        <v>0.11600000000000001</v>
      </c>
      <c r="S28" s="18">
        <v>0.46936363636363643</v>
      </c>
      <c r="T28" s="18">
        <v>5.8000000000000003E-2</v>
      </c>
      <c r="U28" s="18">
        <v>0.52736363636363648</v>
      </c>
      <c r="V28" s="24">
        <v>5.7051484473049641E-3</v>
      </c>
      <c r="W28" s="17">
        <v>0.51547300815582275</v>
      </c>
      <c r="X28" t="s">
        <v>218</v>
      </c>
      <c r="Y28" t="s">
        <v>184</v>
      </c>
      <c r="Z28">
        <v>182.751</v>
      </c>
      <c r="AA28">
        <v>289.12299999999999</v>
      </c>
      <c r="AB28">
        <v>317.13499999999999</v>
      </c>
      <c r="AC28">
        <v>350.86200000000002</v>
      </c>
      <c r="AD28">
        <v>475.411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0.108</v>
      </c>
      <c r="AM28">
        <v>0.34300000000000003</v>
      </c>
      <c r="AN28">
        <v>0.249</v>
      </c>
      <c r="AO28">
        <v>0.22</v>
      </c>
      <c r="AP28">
        <v>0.30399999999999999</v>
      </c>
      <c r="AQ28">
        <v>0.23200000000000001</v>
      </c>
      <c r="AR28">
        <v>0.27100000000000002</v>
      </c>
      <c r="AS28">
        <v>0.33300000000000002</v>
      </c>
      <c r="AT28">
        <v>0.35399999999999998</v>
      </c>
      <c r="AU28">
        <v>0.435</v>
      </c>
      <c r="AV28">
        <v>1.492</v>
      </c>
      <c r="AW28">
        <v>4.4039999999999999</v>
      </c>
      <c r="AX28">
        <v>9.74</v>
      </c>
      <c r="AY28">
        <v>15.744</v>
      </c>
      <c r="AZ28">
        <v>19.821000000000002</v>
      </c>
      <c r="BA28">
        <v>16.754999999999999</v>
      </c>
      <c r="BB28">
        <v>13.018000000000001</v>
      </c>
      <c r="BC28">
        <v>7.9829999999999997</v>
      </c>
      <c r="BD28">
        <v>4.0359999999999996</v>
      </c>
      <c r="BE28">
        <v>1.964</v>
      </c>
      <c r="BF28">
        <v>1.8420000000000001</v>
      </c>
      <c r="BG28">
        <v>0.35199999999999998</v>
      </c>
      <c r="BH28">
        <v>0</v>
      </c>
      <c r="BI28">
        <v>0</v>
      </c>
      <c r="BJ28">
        <v>0</v>
      </c>
      <c r="BK28">
        <v>0</v>
      </c>
      <c r="BL28" s="25">
        <f t="shared" si="1"/>
        <v>1.7353393415083911</v>
      </c>
      <c r="BM28" s="2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0.108</v>
      </c>
      <c r="BV28">
        <v>0.45100000000000001</v>
      </c>
      <c r="BW28">
        <v>0.7</v>
      </c>
      <c r="BX28">
        <v>0.92</v>
      </c>
      <c r="BY28">
        <v>1.224</v>
      </c>
      <c r="BZ28">
        <v>1.456</v>
      </c>
      <c r="CA28">
        <v>1.7270000000000001</v>
      </c>
      <c r="CB28">
        <v>2.06</v>
      </c>
      <c r="CC28">
        <v>2.4140000000000001</v>
      </c>
      <c r="CD28">
        <v>2.8490000000000002</v>
      </c>
      <c r="CE28">
        <v>4.3410000000000002</v>
      </c>
      <c r="CF28">
        <v>8.7439999999999998</v>
      </c>
      <c r="CG28">
        <v>18.484000000000002</v>
      </c>
      <c r="CH28">
        <v>34.228000000000002</v>
      </c>
      <c r="CI28">
        <v>54.048999999999999</v>
      </c>
      <c r="CJ28">
        <v>70.804000000000002</v>
      </c>
      <c r="CK28">
        <v>83.822000000000003</v>
      </c>
      <c r="CL28">
        <v>91.805000000000007</v>
      </c>
      <c r="CM28">
        <v>95.841999999999999</v>
      </c>
      <c r="CN28">
        <v>97.805999999999997</v>
      </c>
      <c r="CO28">
        <v>99.647999999999996</v>
      </c>
      <c r="CP28">
        <v>100</v>
      </c>
      <c r="CQ28">
        <v>100</v>
      </c>
      <c r="CR28">
        <v>100</v>
      </c>
      <c r="CS28">
        <v>100</v>
      </c>
      <c r="CT28">
        <v>100</v>
      </c>
      <c r="CV28" s="20">
        <v>90.999711600000012</v>
      </c>
      <c r="CW28" s="20">
        <v>2.3172131999999999</v>
      </c>
      <c r="CX28" s="20">
        <v>0.25528620000000002</v>
      </c>
      <c r="CY28" s="20">
        <v>0.4025667</v>
      </c>
      <c r="CZ28" s="20">
        <v>9.8186999999999997E-3</v>
      </c>
      <c r="DA28" s="20">
        <v>2.3172131999999999</v>
      </c>
      <c r="DB28" s="20">
        <v>0.15709919999999999</v>
      </c>
      <c r="DC28" s="20">
        <v>0.43202279999999998</v>
      </c>
      <c r="DD28" s="20">
        <v>0.96223259999999999</v>
      </c>
      <c r="DE28" s="20">
        <v>2.9456099999999999E-2</v>
      </c>
      <c r="DF28" s="20">
        <v>97.853164200000009</v>
      </c>
      <c r="DG28" s="25">
        <v>280.81482</v>
      </c>
      <c r="DH28" s="25">
        <v>250.37685000000002</v>
      </c>
      <c r="DI28" s="25">
        <v>81.49521</v>
      </c>
      <c r="DJ28" s="25">
        <v>160.04481000000001</v>
      </c>
      <c r="DK28" s="25">
        <v>49.093499999999999</v>
      </c>
    </row>
    <row r="29" spans="1:115" x14ac:dyDescent="0.3">
      <c r="A29" s="20">
        <f>I29/(H29+I29)*100</f>
        <v>99.828872312417715</v>
      </c>
      <c r="B29">
        <v>2017051026</v>
      </c>
      <c r="C29" t="s">
        <v>46</v>
      </c>
      <c r="D29" s="1">
        <v>9.2200000000000006</v>
      </c>
      <c r="E29" s="14">
        <v>45.580000000000005</v>
      </c>
      <c r="F29" s="23">
        <v>218</v>
      </c>
      <c r="G29" s="23">
        <f t="shared" si="0"/>
        <v>3</v>
      </c>
      <c r="H29" s="15">
        <v>7.8E-2</v>
      </c>
      <c r="I29" s="15">
        <v>45.502000000000002</v>
      </c>
      <c r="J29" t="s">
        <v>21</v>
      </c>
      <c r="K29" s="16">
        <v>8.6999999999999994E-2</v>
      </c>
      <c r="L29" s="17">
        <v>7.3999999999999996E-2</v>
      </c>
      <c r="M29" s="17">
        <v>4.5999999999999999E-2</v>
      </c>
      <c r="N29" s="17">
        <v>1.069</v>
      </c>
      <c r="O29" s="17">
        <v>-2.4E-2</v>
      </c>
      <c r="P29" s="17">
        <v>1.165</v>
      </c>
      <c r="Q29" s="18">
        <v>2.4295454545454542</v>
      </c>
      <c r="R29" s="18">
        <v>0.12</v>
      </c>
      <c r="S29" s="18">
        <v>0.2915454545454545</v>
      </c>
      <c r="T29" s="18">
        <v>0.06</v>
      </c>
      <c r="U29" s="18">
        <v>0.35154545454545449</v>
      </c>
      <c r="V29" s="24">
        <v>5.5578821338713169E-3</v>
      </c>
      <c r="W29" s="17">
        <v>0.28472957015037537</v>
      </c>
      <c r="X29" t="s">
        <v>219</v>
      </c>
      <c r="Y29" t="s">
        <v>184</v>
      </c>
      <c r="Z29">
        <v>205.93700000000001</v>
      </c>
      <c r="AA29">
        <v>345.44</v>
      </c>
      <c r="AB29">
        <v>378.89100000000002</v>
      </c>
      <c r="AC29">
        <v>417.19400000000002</v>
      </c>
      <c r="AD29">
        <v>540.053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7.9000000000000001E-2</v>
      </c>
      <c r="AN29">
        <v>0.215</v>
      </c>
      <c r="AO29">
        <v>0.183</v>
      </c>
      <c r="AP29">
        <v>0.28399999999999997</v>
      </c>
      <c r="AQ29">
        <v>0.23599999999999999</v>
      </c>
      <c r="AR29">
        <v>0.21</v>
      </c>
      <c r="AS29">
        <v>0.24399999999999999</v>
      </c>
      <c r="AT29">
        <v>0.373</v>
      </c>
      <c r="AU29">
        <v>0.56699999999999995</v>
      </c>
      <c r="AV29">
        <v>1.127</v>
      </c>
      <c r="AW29">
        <v>2.2559999999999998</v>
      </c>
      <c r="AX29">
        <v>4.9909999999999997</v>
      </c>
      <c r="AY29">
        <v>9.4540000000000006</v>
      </c>
      <c r="AZ29">
        <v>15.208</v>
      </c>
      <c r="BA29">
        <v>17.22</v>
      </c>
      <c r="BB29">
        <v>18.012</v>
      </c>
      <c r="BC29">
        <v>14.679</v>
      </c>
      <c r="BD29">
        <v>9.2050000000000001</v>
      </c>
      <c r="BE29">
        <v>4.0019999999999998</v>
      </c>
      <c r="BF29">
        <v>1.4530000000000001</v>
      </c>
      <c r="BG29">
        <v>0</v>
      </c>
      <c r="BH29">
        <v>0</v>
      </c>
      <c r="BI29">
        <v>0</v>
      </c>
      <c r="BJ29">
        <v>0</v>
      </c>
      <c r="BK29">
        <v>0</v>
      </c>
      <c r="BL29" s="25">
        <f t="shared" si="1"/>
        <v>1.839839368350515</v>
      </c>
      <c r="BM29" s="2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7.9000000000000001E-2</v>
      </c>
      <c r="BW29">
        <v>0.29399999999999998</v>
      </c>
      <c r="BX29">
        <v>0.47699999999999998</v>
      </c>
      <c r="BY29">
        <v>0.76</v>
      </c>
      <c r="BZ29">
        <v>0.996</v>
      </c>
      <c r="CA29">
        <v>1.206</v>
      </c>
      <c r="CB29">
        <v>1.45</v>
      </c>
      <c r="CC29">
        <v>1.8240000000000001</v>
      </c>
      <c r="CD29">
        <v>2.391</v>
      </c>
      <c r="CE29">
        <v>3.5190000000000001</v>
      </c>
      <c r="CF29">
        <v>5.7750000000000004</v>
      </c>
      <c r="CG29">
        <v>10.766</v>
      </c>
      <c r="CH29">
        <v>20.22</v>
      </c>
      <c r="CI29">
        <v>35.427999999999997</v>
      </c>
      <c r="CJ29">
        <v>52.649000000000001</v>
      </c>
      <c r="CK29">
        <v>70.661000000000001</v>
      </c>
      <c r="CL29">
        <v>85.34</v>
      </c>
      <c r="CM29">
        <v>94.545000000000002</v>
      </c>
      <c r="CN29">
        <v>98.546999999999997</v>
      </c>
      <c r="CO29">
        <v>100</v>
      </c>
      <c r="CP29">
        <v>100</v>
      </c>
      <c r="CQ29">
        <v>100</v>
      </c>
      <c r="CR29">
        <v>100</v>
      </c>
      <c r="CS29">
        <v>100</v>
      </c>
      <c r="CT29">
        <v>100</v>
      </c>
      <c r="CV29" s="20">
        <v>92.509559999999993</v>
      </c>
      <c r="CW29" s="20">
        <v>2.332506</v>
      </c>
      <c r="CX29" s="20">
        <v>0.23720399999999997</v>
      </c>
      <c r="CY29" s="20">
        <v>0.32615549999999999</v>
      </c>
      <c r="CZ29" s="20">
        <v>9.8834999999999999E-3</v>
      </c>
      <c r="DA29" s="20">
        <v>1.5319425</v>
      </c>
      <c r="DB29" s="20">
        <v>0.1087185</v>
      </c>
      <c r="DC29" s="20">
        <v>0.39534000000000002</v>
      </c>
      <c r="DD29" s="20">
        <v>1.0773015000000001</v>
      </c>
      <c r="DE29" s="20">
        <v>2.9650499999999996E-2</v>
      </c>
      <c r="DF29" s="20">
        <v>98.528611499999997</v>
      </c>
      <c r="DG29" s="25">
        <v>256.971</v>
      </c>
      <c r="DH29" s="25">
        <v>228.30884999999998</v>
      </c>
      <c r="DI29" s="25">
        <v>69.1845</v>
      </c>
      <c r="DJ29" s="25">
        <v>177.90299999999999</v>
      </c>
      <c r="DK29" s="25">
        <v>43.487400000000001</v>
      </c>
    </row>
    <row r="30" spans="1:115" x14ac:dyDescent="0.3">
      <c r="A30" s="20">
        <f>I30/(H30+I30)*100</f>
        <v>99.91941054570573</v>
      </c>
      <c r="B30">
        <v>2017051027</v>
      </c>
      <c r="C30" t="s">
        <v>47</v>
      </c>
      <c r="D30" s="1">
        <v>9.34</v>
      </c>
      <c r="E30" s="14">
        <v>52.116</v>
      </c>
      <c r="F30" s="23">
        <v>159</v>
      </c>
      <c r="G30" s="23">
        <f t="shared" si="0"/>
        <v>2</v>
      </c>
      <c r="H30" s="15">
        <v>4.2000000000000003E-2</v>
      </c>
      <c r="I30" s="15">
        <v>52.073999999999998</v>
      </c>
      <c r="J30" t="s">
        <v>21</v>
      </c>
      <c r="K30" s="16">
        <v>0.155</v>
      </c>
      <c r="L30" s="17">
        <v>0.14499999999999999</v>
      </c>
      <c r="M30" s="17">
        <v>0.114</v>
      </c>
      <c r="N30" s="17">
        <v>3.673</v>
      </c>
      <c r="O30" s="17">
        <v>1.2999999999999999E-2</v>
      </c>
      <c r="P30" s="17">
        <v>3.9449999999999998</v>
      </c>
      <c r="Q30" s="18">
        <v>8.3477272727272727</v>
      </c>
      <c r="R30" s="18">
        <v>0.25900000000000001</v>
      </c>
      <c r="S30" s="18">
        <v>1.0017272727272726</v>
      </c>
      <c r="T30" s="18">
        <v>0.1295</v>
      </c>
      <c r="U30" s="18">
        <v>1.1312272727272725</v>
      </c>
      <c r="V30" s="24">
        <v>9.105464443564415E-3</v>
      </c>
      <c r="W30" s="17">
        <v>1.1116691827774048</v>
      </c>
      <c r="X30" t="s">
        <v>220</v>
      </c>
      <c r="Y30" t="s">
        <v>184</v>
      </c>
      <c r="Z30">
        <v>136.32300000000001</v>
      </c>
      <c r="AA30">
        <v>210.04599999999999</v>
      </c>
      <c r="AB30">
        <v>226.72399999999999</v>
      </c>
      <c r="AC30">
        <v>245.72</v>
      </c>
      <c r="AD30">
        <v>303.50200000000001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0.22</v>
      </c>
      <c r="AL30">
        <v>0.21099999999999999</v>
      </c>
      <c r="AM30">
        <v>0.54500000000000004</v>
      </c>
      <c r="AN30">
        <v>0.41699999999999998</v>
      </c>
      <c r="AO30">
        <v>0.4</v>
      </c>
      <c r="AP30">
        <v>0.443</v>
      </c>
      <c r="AQ30">
        <v>0.61899999999999999</v>
      </c>
      <c r="AR30">
        <v>0.71099999999999997</v>
      </c>
      <c r="AS30">
        <v>0.59099999999999997</v>
      </c>
      <c r="AT30">
        <v>0.70799999999999996</v>
      </c>
      <c r="AU30">
        <v>2.1789999999999998</v>
      </c>
      <c r="AV30">
        <v>7.8890000000000002</v>
      </c>
      <c r="AW30">
        <v>14.138999999999999</v>
      </c>
      <c r="AX30">
        <v>20.899000000000001</v>
      </c>
      <c r="AY30">
        <v>22.021999999999998</v>
      </c>
      <c r="AZ30">
        <v>17.210999999999999</v>
      </c>
      <c r="BA30">
        <v>7.6210000000000004</v>
      </c>
      <c r="BB30">
        <v>3.0609999999999999</v>
      </c>
      <c r="BC30">
        <v>0.112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s="25">
        <f t="shared" si="1"/>
        <v>1.6631382818746652</v>
      </c>
      <c r="BM30" s="2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0.22</v>
      </c>
      <c r="BU30">
        <v>0.43099999999999999</v>
      </c>
      <c r="BV30">
        <v>0.97599999999999998</v>
      </c>
      <c r="BW30">
        <v>1.393</v>
      </c>
      <c r="BX30">
        <v>1.7929999999999999</v>
      </c>
      <c r="BY30">
        <v>2.2360000000000002</v>
      </c>
      <c r="BZ30">
        <v>2.855</v>
      </c>
      <c r="CA30">
        <v>3.5659999999999998</v>
      </c>
      <c r="CB30">
        <v>4.1580000000000004</v>
      </c>
      <c r="CC30">
        <v>4.8659999999999997</v>
      </c>
      <c r="CD30">
        <v>7.0449999999999999</v>
      </c>
      <c r="CE30">
        <v>14.933</v>
      </c>
      <c r="CF30">
        <v>29.073</v>
      </c>
      <c r="CG30">
        <v>49.970999999999997</v>
      </c>
      <c r="CH30">
        <v>71.992999999999995</v>
      </c>
      <c r="CI30">
        <v>89.204999999999998</v>
      </c>
      <c r="CJ30">
        <v>96.825999999999993</v>
      </c>
      <c r="CK30">
        <v>99.888000000000005</v>
      </c>
      <c r="CL30">
        <v>100</v>
      </c>
      <c r="CM30">
        <v>100</v>
      </c>
      <c r="CN30">
        <v>100</v>
      </c>
      <c r="CO30">
        <v>100</v>
      </c>
      <c r="CP30">
        <v>100</v>
      </c>
      <c r="CQ30">
        <v>100</v>
      </c>
      <c r="CR30">
        <v>100</v>
      </c>
      <c r="CS30">
        <v>100</v>
      </c>
      <c r="CT30">
        <v>100</v>
      </c>
      <c r="CV30" s="20">
        <v>85.488950000000003</v>
      </c>
      <c r="CW30" s="20">
        <v>2.7567785000000002</v>
      </c>
      <c r="CX30" s="20">
        <v>0.18250450000000001</v>
      </c>
      <c r="CY30" s="20">
        <v>0.46106399999999997</v>
      </c>
      <c r="CZ30" s="20">
        <v>9.6055000000000012E-3</v>
      </c>
      <c r="DA30" s="20">
        <v>4.8988049999999994</v>
      </c>
      <c r="DB30" s="20">
        <v>0.25934850000000004</v>
      </c>
      <c r="DC30" s="20">
        <v>0.53790800000000005</v>
      </c>
      <c r="DD30" s="20">
        <v>1.1622655</v>
      </c>
      <c r="DE30" s="20">
        <v>3.8422000000000005E-2</v>
      </c>
      <c r="DF30" s="20">
        <v>95.757229499999994</v>
      </c>
      <c r="DG30" s="25">
        <v>127.75315000000001</v>
      </c>
      <c r="DH30" s="25">
        <v>107.58160000000001</v>
      </c>
      <c r="DI30" s="25">
        <v>156.56965</v>
      </c>
      <c r="DJ30" s="25">
        <v>180.58340000000001</v>
      </c>
      <c r="DK30" s="25">
        <v>100.85775</v>
      </c>
    </row>
    <row r="31" spans="1:115" x14ac:dyDescent="0.3">
      <c r="A31" s="20">
        <f>I31/(H31+I31)*100</f>
        <v>99.777060000702164</v>
      </c>
      <c r="B31">
        <v>2017051028</v>
      </c>
      <c r="C31" t="s">
        <v>48</v>
      </c>
      <c r="D31" s="1">
        <v>9.33</v>
      </c>
      <c r="E31" s="14">
        <v>56.966000000000001</v>
      </c>
      <c r="F31" s="23">
        <v>207</v>
      </c>
      <c r="G31" s="23">
        <f t="shared" si="0"/>
        <v>3</v>
      </c>
      <c r="H31" s="15">
        <v>0.127</v>
      </c>
      <c r="I31" s="15">
        <v>56.838999999999999</v>
      </c>
      <c r="J31" t="s">
        <v>21</v>
      </c>
      <c r="K31" s="16">
        <v>8.8999999999999996E-2</v>
      </c>
      <c r="L31" s="17">
        <v>9.0999999999999998E-2</v>
      </c>
      <c r="M31" s="17">
        <v>6.0999999999999999E-2</v>
      </c>
      <c r="N31" s="17">
        <v>1.3240000000000001</v>
      </c>
      <c r="O31" s="17">
        <v>0</v>
      </c>
      <c r="P31" s="17">
        <v>1.476</v>
      </c>
      <c r="Q31" s="18">
        <v>3.0090909090909093</v>
      </c>
      <c r="R31" s="18">
        <v>0.152</v>
      </c>
      <c r="S31" s="18">
        <v>0.36109090909090907</v>
      </c>
      <c r="T31" s="18">
        <v>7.5999999999999998E-2</v>
      </c>
      <c r="U31" s="18">
        <v>0.43709090909090909</v>
      </c>
      <c r="V31" s="24">
        <v>5.3318575955927372E-3</v>
      </c>
      <c r="W31" s="17">
        <v>0.38938340544700623</v>
      </c>
      <c r="X31" t="s">
        <v>221</v>
      </c>
      <c r="Y31" t="s">
        <v>184</v>
      </c>
      <c r="Z31">
        <v>208.09899999999999</v>
      </c>
      <c r="AA31">
        <v>358.517</v>
      </c>
      <c r="AB31">
        <v>395.48099999999999</v>
      </c>
      <c r="AC31">
        <v>438.82499999999999</v>
      </c>
      <c r="AD31">
        <v>586.70299999999997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0.04</v>
      </c>
      <c r="AL31">
        <v>0.155</v>
      </c>
      <c r="AM31">
        <v>0.38600000000000001</v>
      </c>
      <c r="AN31">
        <v>0.3</v>
      </c>
      <c r="AO31">
        <v>0.247</v>
      </c>
      <c r="AP31">
        <v>0.37</v>
      </c>
      <c r="AQ31">
        <v>0.29399999999999998</v>
      </c>
      <c r="AR31">
        <v>0.24199999999999999</v>
      </c>
      <c r="AS31">
        <v>0.28199999999999997</v>
      </c>
      <c r="AT31">
        <v>0.442</v>
      </c>
      <c r="AU31">
        <v>0.61199999999999999</v>
      </c>
      <c r="AV31">
        <v>0.98299999999999998</v>
      </c>
      <c r="AW31">
        <v>1.798</v>
      </c>
      <c r="AX31">
        <v>4.16</v>
      </c>
      <c r="AY31">
        <v>8.36</v>
      </c>
      <c r="AZ31">
        <v>13.944000000000001</v>
      </c>
      <c r="BA31">
        <v>16.091000000000001</v>
      </c>
      <c r="BB31">
        <v>17.204000000000001</v>
      </c>
      <c r="BC31">
        <v>14.74</v>
      </c>
      <c r="BD31">
        <v>10.351000000000001</v>
      </c>
      <c r="BE31">
        <v>5.4429999999999996</v>
      </c>
      <c r="BF31">
        <v>3.1339999999999999</v>
      </c>
      <c r="BG31">
        <v>0.42499999999999999</v>
      </c>
      <c r="BH31">
        <v>0</v>
      </c>
      <c r="BI31">
        <v>0</v>
      </c>
      <c r="BJ31">
        <v>0</v>
      </c>
      <c r="BK31">
        <v>0</v>
      </c>
      <c r="BL31" s="25">
        <f t="shared" si="1"/>
        <v>1.9004464221356183</v>
      </c>
      <c r="BM31" s="2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0.04</v>
      </c>
      <c r="BU31">
        <v>0.19500000000000001</v>
      </c>
      <c r="BV31">
        <v>0.58099999999999996</v>
      </c>
      <c r="BW31">
        <v>0.88100000000000001</v>
      </c>
      <c r="BX31">
        <v>1.1279999999999999</v>
      </c>
      <c r="BY31">
        <v>1.498</v>
      </c>
      <c r="BZ31">
        <v>1.792</v>
      </c>
      <c r="CA31">
        <v>2.0339999999999998</v>
      </c>
      <c r="CB31">
        <v>2.3159999999999998</v>
      </c>
      <c r="CC31">
        <v>2.7570000000000001</v>
      </c>
      <c r="CD31">
        <v>3.3690000000000002</v>
      </c>
      <c r="CE31">
        <v>4.3520000000000003</v>
      </c>
      <c r="CF31">
        <v>6.15</v>
      </c>
      <c r="CG31">
        <v>10.308999999999999</v>
      </c>
      <c r="CH31">
        <v>18.669</v>
      </c>
      <c r="CI31">
        <v>32.613</v>
      </c>
      <c r="CJ31">
        <v>48.703000000000003</v>
      </c>
      <c r="CK31">
        <v>65.906999999999996</v>
      </c>
      <c r="CL31">
        <v>80.647000000000006</v>
      </c>
      <c r="CM31">
        <v>90.998000000000005</v>
      </c>
      <c r="CN31">
        <v>96.441000000000003</v>
      </c>
      <c r="CO31">
        <v>99.575000000000003</v>
      </c>
      <c r="CP31">
        <v>100</v>
      </c>
      <c r="CQ31">
        <v>100</v>
      </c>
      <c r="CR31">
        <v>100</v>
      </c>
      <c r="CS31">
        <v>100</v>
      </c>
      <c r="CT31">
        <v>100</v>
      </c>
      <c r="CV31" s="20">
        <v>92.277578399999996</v>
      </c>
      <c r="CW31" s="20">
        <v>2.3547236000000002</v>
      </c>
      <c r="CX31" s="20">
        <v>0.15763840000000001</v>
      </c>
      <c r="CY31" s="20">
        <v>0.22660520000000001</v>
      </c>
      <c r="CZ31" s="20">
        <v>9.8524000000000007E-3</v>
      </c>
      <c r="DA31" s="20">
        <v>1.7438747999999999</v>
      </c>
      <c r="DB31" s="20">
        <v>9.8524E-2</v>
      </c>
      <c r="DC31" s="20">
        <v>0.3645388</v>
      </c>
      <c r="DD31" s="20">
        <v>1.1231735999999999</v>
      </c>
      <c r="DE31" s="20">
        <v>2.9557199999999999E-2</v>
      </c>
      <c r="DF31" s="20">
        <v>98.356509200000005</v>
      </c>
      <c r="DG31" s="25">
        <v>121.18452000000001</v>
      </c>
      <c r="DH31" s="25">
        <v>117.24356</v>
      </c>
      <c r="DI31" s="25">
        <v>78.819199999999995</v>
      </c>
      <c r="DJ31" s="25">
        <v>201.9742</v>
      </c>
      <c r="DK31" s="25">
        <v>62.070120000000003</v>
      </c>
    </row>
    <row r="32" spans="1:115" x14ac:dyDescent="0.3">
      <c r="A32" s="20">
        <f>I32/(H32+I32)*100</f>
        <v>99.856852412762947</v>
      </c>
      <c r="B32">
        <v>2017051029</v>
      </c>
      <c r="C32" t="s">
        <v>49</v>
      </c>
      <c r="D32" s="1">
        <v>9.31</v>
      </c>
      <c r="E32" s="14">
        <v>48.202000000000005</v>
      </c>
      <c r="F32" s="23">
        <v>149</v>
      </c>
      <c r="G32" s="23">
        <f t="shared" si="0"/>
        <v>2</v>
      </c>
      <c r="H32" s="15">
        <v>6.9000000000000006E-2</v>
      </c>
      <c r="I32" s="15">
        <v>48.133000000000003</v>
      </c>
      <c r="J32" t="s">
        <v>21</v>
      </c>
      <c r="K32" s="16">
        <v>0.13300000000000001</v>
      </c>
      <c r="L32" s="17">
        <v>0.10100000000000001</v>
      </c>
      <c r="M32" s="17">
        <v>6.9000000000000006E-2</v>
      </c>
      <c r="N32" s="17">
        <v>2.3079999999999998</v>
      </c>
      <c r="O32" s="17">
        <v>0</v>
      </c>
      <c r="P32" s="17">
        <v>2.4779999999999998</v>
      </c>
      <c r="Q32" s="18">
        <v>5.2454545454545451</v>
      </c>
      <c r="R32" s="18">
        <v>0.17</v>
      </c>
      <c r="S32" s="18">
        <v>0.62945454545454538</v>
      </c>
      <c r="T32" s="18">
        <v>8.5000000000000006E-2</v>
      </c>
      <c r="U32" s="18">
        <v>0.71445454545454534</v>
      </c>
      <c r="V32" s="24">
        <v>6.1495443806052208E-3</v>
      </c>
      <c r="W32" s="17">
        <v>0.6944890022277832</v>
      </c>
      <c r="X32" t="s">
        <v>222</v>
      </c>
      <c r="Y32" t="s">
        <v>184</v>
      </c>
      <c r="Z32">
        <v>145.46700000000001</v>
      </c>
      <c r="AA32">
        <v>231.209</v>
      </c>
      <c r="AB32">
        <v>252.196</v>
      </c>
      <c r="AC32">
        <v>277.30900000000003</v>
      </c>
      <c r="AD32">
        <v>375.18299999999999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0.11899999999999999</v>
      </c>
      <c r="AL32">
        <v>0.18099999999999999</v>
      </c>
      <c r="AM32">
        <v>0.47899999999999998</v>
      </c>
      <c r="AN32">
        <v>0.377</v>
      </c>
      <c r="AO32">
        <v>0.38200000000000001</v>
      </c>
      <c r="AP32">
        <v>0.45900000000000002</v>
      </c>
      <c r="AQ32">
        <v>0.56000000000000005</v>
      </c>
      <c r="AR32">
        <v>0.69599999999999995</v>
      </c>
      <c r="AS32">
        <v>0.66800000000000004</v>
      </c>
      <c r="AT32">
        <v>0.66700000000000004</v>
      </c>
      <c r="AU32">
        <v>1.331</v>
      </c>
      <c r="AV32">
        <v>5.2430000000000003</v>
      </c>
      <c r="AW32">
        <v>10.451000000000001</v>
      </c>
      <c r="AX32">
        <v>17.177</v>
      </c>
      <c r="AY32">
        <v>20.225999999999999</v>
      </c>
      <c r="AZ32">
        <v>18.152000000000001</v>
      </c>
      <c r="BA32">
        <v>10.279</v>
      </c>
      <c r="BB32">
        <v>5.7990000000000004</v>
      </c>
      <c r="BC32">
        <v>2.42</v>
      </c>
      <c r="BD32">
        <v>1.365</v>
      </c>
      <c r="BE32">
        <v>1.117</v>
      </c>
      <c r="BF32">
        <v>1.55</v>
      </c>
      <c r="BG32">
        <v>0.30199999999999999</v>
      </c>
      <c r="BH32">
        <v>0</v>
      </c>
      <c r="BI32">
        <v>0</v>
      </c>
      <c r="BJ32">
        <v>0</v>
      </c>
      <c r="BK32">
        <v>0</v>
      </c>
      <c r="BL32" s="25">
        <f t="shared" si="1"/>
        <v>1.7336990520186708</v>
      </c>
      <c r="BM32" s="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0.11899999999999999</v>
      </c>
      <c r="BU32">
        <v>0.3</v>
      </c>
      <c r="BV32">
        <v>0.77900000000000003</v>
      </c>
      <c r="BW32">
        <v>1.1559999999999999</v>
      </c>
      <c r="BX32">
        <v>1.538</v>
      </c>
      <c r="BY32">
        <v>1.9970000000000001</v>
      </c>
      <c r="BZ32">
        <v>2.5579999999999998</v>
      </c>
      <c r="CA32">
        <v>3.254</v>
      </c>
      <c r="CB32">
        <v>3.9220000000000002</v>
      </c>
      <c r="CC32">
        <v>4.5890000000000004</v>
      </c>
      <c r="CD32">
        <v>5.92</v>
      </c>
      <c r="CE32">
        <v>11.163</v>
      </c>
      <c r="CF32">
        <v>21.614000000000001</v>
      </c>
      <c r="CG32">
        <v>38.790999999999997</v>
      </c>
      <c r="CH32">
        <v>59.017000000000003</v>
      </c>
      <c r="CI32">
        <v>77.168999999999997</v>
      </c>
      <c r="CJ32">
        <v>87.447000000000003</v>
      </c>
      <c r="CK32">
        <v>93.245999999999995</v>
      </c>
      <c r="CL32">
        <v>95.667000000000002</v>
      </c>
      <c r="CM32">
        <v>97.031000000000006</v>
      </c>
      <c r="CN32">
        <v>98.147999999999996</v>
      </c>
      <c r="CO32">
        <v>99.697999999999993</v>
      </c>
      <c r="CP32">
        <v>100</v>
      </c>
      <c r="CQ32">
        <v>100</v>
      </c>
      <c r="CR32">
        <v>100</v>
      </c>
      <c r="CS32">
        <v>100</v>
      </c>
      <c r="CT32">
        <v>100</v>
      </c>
      <c r="CV32" s="20">
        <v>89.71048780000001</v>
      </c>
      <c r="CW32" s="20">
        <v>2.3502802000000003</v>
      </c>
      <c r="CX32" s="20">
        <v>0.20479620000000001</v>
      </c>
      <c r="CY32" s="20">
        <v>0.45835340000000002</v>
      </c>
      <c r="CZ32" s="20">
        <v>9.7522000000000008E-3</v>
      </c>
      <c r="DA32" s="20">
        <v>3.0036776000000005</v>
      </c>
      <c r="DB32" s="20">
        <v>0.15603520000000001</v>
      </c>
      <c r="DC32" s="20">
        <v>0.44860120000000003</v>
      </c>
      <c r="DD32" s="20">
        <v>0.95571560000000011</v>
      </c>
      <c r="DE32" s="20">
        <v>3.9008800000000003E-2</v>
      </c>
      <c r="DF32" s="20">
        <v>97.297699399999985</v>
      </c>
      <c r="DG32" s="25">
        <v>159.93608</v>
      </c>
      <c r="DH32" s="25">
        <v>139.45646000000002</v>
      </c>
      <c r="DI32" s="25">
        <v>97.522000000000006</v>
      </c>
      <c r="DJ32" s="25">
        <v>145.30778000000001</v>
      </c>
      <c r="DK32" s="25">
        <v>123.85294000000002</v>
      </c>
    </row>
    <row r="33" spans="1:115" x14ac:dyDescent="0.3">
      <c r="A33" s="20">
        <f>I33/(H33+I33)*100</f>
        <v>99.781882757156367</v>
      </c>
      <c r="B33">
        <v>2017051030</v>
      </c>
      <c r="C33" t="s">
        <v>50</v>
      </c>
      <c r="D33" s="1">
        <v>9.3000000000000007</v>
      </c>
      <c r="E33" s="14">
        <v>51.807000000000002</v>
      </c>
      <c r="F33" s="23">
        <v>197</v>
      </c>
      <c r="G33" s="23">
        <f t="shared" si="0"/>
        <v>3</v>
      </c>
      <c r="H33" s="15">
        <v>0.113</v>
      </c>
      <c r="I33" s="15">
        <v>51.694000000000003</v>
      </c>
      <c r="J33" t="s">
        <v>21</v>
      </c>
      <c r="K33" s="16">
        <v>0.13200000000000001</v>
      </c>
      <c r="L33" s="17">
        <v>9.8000000000000004E-2</v>
      </c>
      <c r="M33" s="17">
        <v>7.3999999999999996E-2</v>
      </c>
      <c r="N33" s="17">
        <v>2.286</v>
      </c>
      <c r="O33" s="17">
        <v>-3.0000000000000001E-3</v>
      </c>
      <c r="P33" s="17">
        <v>2.4550000000000001</v>
      </c>
      <c r="Q33" s="18">
        <v>5.1954545454545453</v>
      </c>
      <c r="R33" s="18">
        <v>0.17199999999999999</v>
      </c>
      <c r="S33" s="18">
        <v>0.62345454545454537</v>
      </c>
      <c r="T33" s="18">
        <v>8.5999999999999993E-2</v>
      </c>
      <c r="U33" s="18">
        <v>0.70945454545454534</v>
      </c>
      <c r="V33" s="24">
        <v>6.7300982773303986E-3</v>
      </c>
      <c r="W33" s="17">
        <v>0.65660005807876587</v>
      </c>
      <c r="X33" t="s">
        <v>223</v>
      </c>
      <c r="Y33" t="s">
        <v>184</v>
      </c>
      <c r="Z33">
        <v>147.38300000000001</v>
      </c>
      <c r="AA33">
        <v>228.64</v>
      </c>
      <c r="AB33">
        <v>248.12</v>
      </c>
      <c r="AC33">
        <v>270.94600000000003</v>
      </c>
      <c r="AD33">
        <v>351.07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4.4999999999999998E-2</v>
      </c>
      <c r="AL33">
        <v>0.18099999999999999</v>
      </c>
      <c r="AM33">
        <v>0.47699999999999998</v>
      </c>
      <c r="AN33">
        <v>0.38300000000000001</v>
      </c>
      <c r="AO33">
        <v>0.39</v>
      </c>
      <c r="AP33">
        <v>0.44500000000000001</v>
      </c>
      <c r="AQ33">
        <v>0.53900000000000003</v>
      </c>
      <c r="AR33">
        <v>0.66500000000000004</v>
      </c>
      <c r="AS33">
        <v>0.59799999999999998</v>
      </c>
      <c r="AT33">
        <v>0.52500000000000002</v>
      </c>
      <c r="AU33">
        <v>1.167</v>
      </c>
      <c r="AV33">
        <v>5.2670000000000003</v>
      </c>
      <c r="AW33">
        <v>10.832000000000001</v>
      </c>
      <c r="AX33">
        <v>18.045999999999999</v>
      </c>
      <c r="AY33">
        <v>21.332999999999998</v>
      </c>
      <c r="AZ33">
        <v>19.052</v>
      </c>
      <c r="BA33">
        <v>10.452999999999999</v>
      </c>
      <c r="BB33">
        <v>5.5590000000000002</v>
      </c>
      <c r="BC33">
        <v>1.903</v>
      </c>
      <c r="BD33">
        <v>0.78800000000000003</v>
      </c>
      <c r="BE33">
        <v>0.54300000000000004</v>
      </c>
      <c r="BF33">
        <v>0.73399999999999999</v>
      </c>
      <c r="BG33">
        <v>7.3999999999999996E-2</v>
      </c>
      <c r="BH33">
        <v>0</v>
      </c>
      <c r="BI33">
        <v>0</v>
      </c>
      <c r="BJ33">
        <v>0</v>
      </c>
      <c r="BK33">
        <v>0</v>
      </c>
      <c r="BL33" s="25">
        <f t="shared" si="1"/>
        <v>1.6835048818384752</v>
      </c>
      <c r="BM33" s="2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4.4999999999999998E-2</v>
      </c>
      <c r="BU33">
        <v>0.22600000000000001</v>
      </c>
      <c r="BV33">
        <v>0.70399999999999996</v>
      </c>
      <c r="BW33">
        <v>1.087</v>
      </c>
      <c r="BX33">
        <v>1.4770000000000001</v>
      </c>
      <c r="BY33">
        <v>1.9219999999999999</v>
      </c>
      <c r="BZ33">
        <v>2.4609999999999999</v>
      </c>
      <c r="CA33">
        <v>3.1259999999999999</v>
      </c>
      <c r="CB33">
        <v>3.7240000000000002</v>
      </c>
      <c r="CC33">
        <v>4.2489999999999997</v>
      </c>
      <c r="CD33">
        <v>5.4160000000000004</v>
      </c>
      <c r="CE33">
        <v>10.683999999999999</v>
      </c>
      <c r="CF33">
        <v>21.515999999999998</v>
      </c>
      <c r="CG33">
        <v>39.561</v>
      </c>
      <c r="CH33">
        <v>60.893999999999998</v>
      </c>
      <c r="CI33">
        <v>79.947000000000003</v>
      </c>
      <c r="CJ33">
        <v>90.399000000000001</v>
      </c>
      <c r="CK33">
        <v>95.959000000000003</v>
      </c>
      <c r="CL33">
        <v>97.861000000000004</v>
      </c>
      <c r="CM33">
        <v>98.649000000000001</v>
      </c>
      <c r="CN33">
        <v>99.192999999999998</v>
      </c>
      <c r="CO33">
        <v>99.926000000000002</v>
      </c>
      <c r="CP33">
        <v>100</v>
      </c>
      <c r="CQ33">
        <v>100</v>
      </c>
      <c r="CR33">
        <v>100</v>
      </c>
      <c r="CS33">
        <v>100</v>
      </c>
      <c r="CT33">
        <v>100</v>
      </c>
      <c r="CV33" s="20">
        <v>89.360974499999998</v>
      </c>
      <c r="CW33" s="20">
        <v>2.4093615000000002</v>
      </c>
      <c r="CX33" s="20">
        <v>0.20484450000000001</v>
      </c>
      <c r="CY33" s="20">
        <v>0.45846149999999997</v>
      </c>
      <c r="CZ33" s="20">
        <v>9.754500000000001E-3</v>
      </c>
      <c r="DA33" s="20">
        <v>3.1311944999999999</v>
      </c>
      <c r="DB33" s="20">
        <v>0.17558099999999999</v>
      </c>
      <c r="DC33" s="20">
        <v>0.45846149999999997</v>
      </c>
      <c r="DD33" s="20">
        <v>1.0047135</v>
      </c>
      <c r="DE33" s="20">
        <v>3.9018000000000004E-2</v>
      </c>
      <c r="DF33" s="20">
        <v>97.213346999999999</v>
      </c>
      <c r="DG33" s="25">
        <v>175.58100000000002</v>
      </c>
      <c r="DH33" s="25">
        <v>149.24385000000001</v>
      </c>
      <c r="DI33" s="25">
        <v>100.47135</v>
      </c>
      <c r="DJ33" s="25">
        <v>153.14565000000002</v>
      </c>
      <c r="DK33" s="25">
        <v>98.520450000000011</v>
      </c>
    </row>
    <row r="34" spans="1:115" x14ac:dyDescent="0.3">
      <c r="A34" s="20">
        <v>100</v>
      </c>
      <c r="B34">
        <v>2017051031</v>
      </c>
      <c r="C34" t="s">
        <v>51</v>
      </c>
      <c r="D34" s="1">
        <v>9.32</v>
      </c>
      <c r="E34" s="14">
        <v>46.183</v>
      </c>
      <c r="F34" s="23">
        <v>245</v>
      </c>
      <c r="G34" s="23">
        <f t="shared" si="0"/>
        <v>2</v>
      </c>
      <c r="H34" s="15" t="s">
        <v>25</v>
      </c>
      <c r="I34" s="15">
        <v>46.183</v>
      </c>
      <c r="J34" t="s">
        <v>21</v>
      </c>
      <c r="K34" s="16">
        <v>0.12</v>
      </c>
      <c r="L34" s="17">
        <v>8.3000000000000004E-2</v>
      </c>
      <c r="M34" s="17">
        <v>6.5000000000000002E-2</v>
      </c>
      <c r="N34" s="17">
        <v>2.294</v>
      </c>
      <c r="O34" s="17">
        <v>-8.9999999999999993E-3</v>
      </c>
      <c r="P34" s="17">
        <v>2.4330000000000003</v>
      </c>
      <c r="Q34" s="18">
        <v>5.2136363636363638</v>
      </c>
      <c r="R34" s="18">
        <v>0.14800000000000002</v>
      </c>
      <c r="S34" s="18">
        <v>0.62563636363636366</v>
      </c>
      <c r="T34" s="18">
        <v>7.400000000000001E-2</v>
      </c>
      <c r="U34" s="18">
        <v>0.69963636363636361</v>
      </c>
      <c r="V34" s="24">
        <v>0</v>
      </c>
      <c r="W34" s="17">
        <v>0.69381451606750488</v>
      </c>
      <c r="X34" t="s">
        <v>224</v>
      </c>
      <c r="Y34" t="s">
        <v>184</v>
      </c>
      <c r="Z34">
        <v>157.57599999999999</v>
      </c>
      <c r="AA34">
        <v>231.98699999999999</v>
      </c>
      <c r="AB34">
        <v>251.18299999999999</v>
      </c>
      <c r="AC34">
        <v>273.84300000000002</v>
      </c>
      <c r="AD34">
        <v>356.1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0.151</v>
      </c>
      <c r="AN34">
        <v>0.21299999999999999</v>
      </c>
      <c r="AO34">
        <v>0.219</v>
      </c>
      <c r="AP34">
        <v>0.182</v>
      </c>
      <c r="AQ34">
        <v>0.32900000000000001</v>
      </c>
      <c r="AR34">
        <v>0.5</v>
      </c>
      <c r="AS34">
        <v>0.40500000000000003</v>
      </c>
      <c r="AT34">
        <v>0.188</v>
      </c>
      <c r="AU34">
        <v>0.68799999999999994</v>
      </c>
      <c r="AV34">
        <v>4.9029999999999996</v>
      </c>
      <c r="AW34">
        <v>10.891999999999999</v>
      </c>
      <c r="AX34">
        <v>18.63</v>
      </c>
      <c r="AY34">
        <v>22.122</v>
      </c>
      <c r="AZ34">
        <v>19.641999999999999</v>
      </c>
      <c r="BA34">
        <v>10.648999999999999</v>
      </c>
      <c r="BB34">
        <v>5.6079999999999997</v>
      </c>
      <c r="BC34">
        <v>1.8580000000000001</v>
      </c>
      <c r="BD34">
        <v>0.625</v>
      </c>
      <c r="BE34">
        <v>0.45400000000000001</v>
      </c>
      <c r="BF34">
        <v>1.3360000000000001</v>
      </c>
      <c r="BG34">
        <v>0.40799999999999997</v>
      </c>
      <c r="BH34">
        <v>0</v>
      </c>
      <c r="BI34">
        <v>0</v>
      </c>
      <c r="BJ34">
        <v>0</v>
      </c>
      <c r="BK34">
        <v>0</v>
      </c>
      <c r="BL34" s="25">
        <f t="shared" si="1"/>
        <v>1.5940435091638321</v>
      </c>
      <c r="BM34" s="2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0.151</v>
      </c>
      <c r="BW34">
        <v>0.36399999999999999</v>
      </c>
      <c r="BX34">
        <v>0.58199999999999996</v>
      </c>
      <c r="BY34">
        <v>0.76400000000000001</v>
      </c>
      <c r="BZ34">
        <v>1.093</v>
      </c>
      <c r="CA34">
        <v>1.5920000000000001</v>
      </c>
      <c r="CB34">
        <v>1.998</v>
      </c>
      <c r="CC34">
        <v>2.1859999999999999</v>
      </c>
      <c r="CD34">
        <v>2.8740000000000001</v>
      </c>
      <c r="CE34">
        <v>7.7770000000000001</v>
      </c>
      <c r="CF34">
        <v>18.669</v>
      </c>
      <c r="CG34">
        <v>37.298999999999999</v>
      </c>
      <c r="CH34">
        <v>59.420999999999999</v>
      </c>
      <c r="CI34">
        <v>79.063000000000002</v>
      </c>
      <c r="CJ34">
        <v>89.712000000000003</v>
      </c>
      <c r="CK34">
        <v>95.32</v>
      </c>
      <c r="CL34">
        <v>97.177000000000007</v>
      </c>
      <c r="CM34">
        <v>97.802000000000007</v>
      </c>
      <c r="CN34">
        <v>98.256</v>
      </c>
      <c r="CO34">
        <v>99.591999999999999</v>
      </c>
      <c r="CP34">
        <v>100</v>
      </c>
      <c r="CQ34">
        <v>100</v>
      </c>
      <c r="CR34">
        <v>100</v>
      </c>
      <c r="CS34">
        <v>100</v>
      </c>
      <c r="CT34">
        <v>100</v>
      </c>
      <c r="CV34" s="20">
        <v>89.332345200000006</v>
      </c>
      <c r="CW34" s="20">
        <v>2.5172286000000001</v>
      </c>
      <c r="CX34" s="20">
        <v>0.21464740000000002</v>
      </c>
      <c r="CY34" s="20">
        <v>0.41953810000000002</v>
      </c>
      <c r="CZ34" s="20">
        <v>9.7567000000000001E-3</v>
      </c>
      <c r="DA34" s="20">
        <v>3.0538471</v>
      </c>
      <c r="DB34" s="20">
        <v>0.16586390000000001</v>
      </c>
      <c r="DC34" s="20">
        <v>0.48783500000000002</v>
      </c>
      <c r="DD34" s="20">
        <v>1.0439669</v>
      </c>
      <c r="DE34" s="20">
        <v>3.90268E-2</v>
      </c>
      <c r="DF34" s="20">
        <v>97.245028900000008</v>
      </c>
      <c r="DG34" s="25">
        <v>201.96369000000001</v>
      </c>
      <c r="DH34" s="25">
        <v>175.6206</v>
      </c>
      <c r="DI34" s="25">
        <v>99.518340000000009</v>
      </c>
      <c r="DJ34" s="25">
        <v>157.08287000000001</v>
      </c>
      <c r="DK34" s="25">
        <v>121.95875000000001</v>
      </c>
    </row>
    <row r="35" spans="1:115" x14ac:dyDescent="0.3">
      <c r="A35" s="20">
        <v>100</v>
      </c>
      <c r="B35">
        <v>2017051032</v>
      </c>
      <c r="C35" t="s">
        <v>52</v>
      </c>
      <c r="D35" s="1">
        <v>9.26</v>
      </c>
      <c r="E35" s="14">
        <v>43.259</v>
      </c>
      <c r="F35" s="23">
        <v>293</v>
      </c>
      <c r="G35" s="23">
        <f t="shared" si="0"/>
        <v>3</v>
      </c>
      <c r="H35" s="15" t="s">
        <v>25</v>
      </c>
      <c r="I35" s="15">
        <v>43.259</v>
      </c>
      <c r="J35" t="s">
        <v>21</v>
      </c>
      <c r="K35" s="16">
        <v>0.11600000000000001</v>
      </c>
      <c r="L35" s="17">
        <v>7.9000000000000001E-2</v>
      </c>
      <c r="M35" s="17">
        <v>5.8999999999999997E-2</v>
      </c>
      <c r="N35" s="17">
        <v>2.0819999999999999</v>
      </c>
      <c r="O35" s="17">
        <v>-4.0000000000000001E-3</v>
      </c>
      <c r="P35" s="17">
        <v>2.2159999999999997</v>
      </c>
      <c r="Q35" s="18">
        <v>4.7318181818181815</v>
      </c>
      <c r="R35" s="18">
        <v>0.13800000000000001</v>
      </c>
      <c r="S35" s="18">
        <v>0.56781818181818178</v>
      </c>
      <c r="T35" s="18">
        <v>6.9000000000000006E-2</v>
      </c>
      <c r="U35" s="18">
        <v>0.63681818181818173</v>
      </c>
      <c r="V35" s="24">
        <v>0</v>
      </c>
      <c r="W35" s="17">
        <v>0.59589111804962158</v>
      </c>
      <c r="X35" t="s">
        <v>225</v>
      </c>
      <c r="Y35" t="s">
        <v>184</v>
      </c>
      <c r="Z35">
        <v>154.904</v>
      </c>
      <c r="AA35">
        <v>230.10300000000001</v>
      </c>
      <c r="AB35">
        <v>248.15899999999999</v>
      </c>
      <c r="AC35">
        <v>268.79599999999999</v>
      </c>
      <c r="AD35">
        <v>333.08600000000001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0.10299999999999999</v>
      </c>
      <c r="AM35">
        <v>0.32900000000000001</v>
      </c>
      <c r="AN35">
        <v>0.25</v>
      </c>
      <c r="AO35">
        <v>0.26600000000000001</v>
      </c>
      <c r="AP35">
        <v>0.28699999999999998</v>
      </c>
      <c r="AQ35">
        <v>0.38700000000000001</v>
      </c>
      <c r="AR35">
        <v>0.55800000000000005</v>
      </c>
      <c r="AS35">
        <v>0.52600000000000002</v>
      </c>
      <c r="AT35">
        <v>0.39600000000000002</v>
      </c>
      <c r="AU35">
        <v>0.83</v>
      </c>
      <c r="AV35">
        <v>4.7569999999999997</v>
      </c>
      <c r="AW35">
        <v>10.625999999999999</v>
      </c>
      <c r="AX35">
        <v>18.692</v>
      </c>
      <c r="AY35">
        <v>22.948</v>
      </c>
      <c r="AZ35">
        <v>21.039000000000001</v>
      </c>
      <c r="BA35">
        <v>11.451000000000001</v>
      </c>
      <c r="BB35">
        <v>5.6479999999999997</v>
      </c>
      <c r="BC35">
        <v>0.90700000000000003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 s="25">
        <f t="shared" si="1"/>
        <v>1.6020180240665185</v>
      </c>
      <c r="BM35" s="2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0.10299999999999999</v>
      </c>
      <c r="BV35">
        <v>0.432</v>
      </c>
      <c r="BW35">
        <v>0.68200000000000005</v>
      </c>
      <c r="BX35">
        <v>0.94799999999999995</v>
      </c>
      <c r="BY35">
        <v>1.2350000000000001</v>
      </c>
      <c r="BZ35">
        <v>1.6220000000000001</v>
      </c>
      <c r="CA35">
        <v>2.1800000000000002</v>
      </c>
      <c r="CB35">
        <v>2.7050000000000001</v>
      </c>
      <c r="CC35">
        <v>3.1019999999999999</v>
      </c>
      <c r="CD35">
        <v>3.9319999999999999</v>
      </c>
      <c r="CE35">
        <v>8.6890000000000001</v>
      </c>
      <c r="CF35">
        <v>19.315000000000001</v>
      </c>
      <c r="CG35">
        <v>38.006999999999998</v>
      </c>
      <c r="CH35">
        <v>60.956000000000003</v>
      </c>
      <c r="CI35">
        <v>81.995000000000005</v>
      </c>
      <c r="CJ35">
        <v>93.445999999999998</v>
      </c>
      <c r="CK35">
        <v>99.093000000000004</v>
      </c>
      <c r="CL35">
        <v>100</v>
      </c>
      <c r="CM35">
        <v>100</v>
      </c>
      <c r="CN35">
        <v>100</v>
      </c>
      <c r="CO35">
        <v>100</v>
      </c>
      <c r="CP35">
        <v>100</v>
      </c>
      <c r="CQ35">
        <v>100</v>
      </c>
      <c r="CR35">
        <v>100</v>
      </c>
      <c r="CS35">
        <v>100</v>
      </c>
      <c r="CT35">
        <v>100</v>
      </c>
      <c r="CV35" s="20">
        <v>89.589700800000003</v>
      </c>
      <c r="CW35" s="20">
        <v>2.4446000000000003</v>
      </c>
      <c r="CX35" s="20">
        <v>0.27379520000000002</v>
      </c>
      <c r="CY35" s="20">
        <v>0.46936319999999998</v>
      </c>
      <c r="CZ35" s="20">
        <v>9.7784000000000013E-3</v>
      </c>
      <c r="DA35" s="20">
        <v>3.0019687999999998</v>
      </c>
      <c r="DB35" s="20">
        <v>0.16623280000000001</v>
      </c>
      <c r="DC35" s="20">
        <v>0.45958480000000002</v>
      </c>
      <c r="DD35" s="20">
        <v>0.98761840000000001</v>
      </c>
      <c r="DE35" s="20">
        <v>3.9113600000000005E-2</v>
      </c>
      <c r="DF35" s="20">
        <v>97.402642400000019</v>
      </c>
      <c r="DG35" s="25">
        <v>218.05832000000001</v>
      </c>
      <c r="DH35" s="25">
        <v>181.87824000000001</v>
      </c>
      <c r="DI35" s="25">
        <v>96.806160000000006</v>
      </c>
      <c r="DJ35" s="25">
        <v>165.25496000000001</v>
      </c>
      <c r="DK35" s="25">
        <v>137.87544</v>
      </c>
    </row>
    <row r="36" spans="1:115" x14ac:dyDescent="0.3">
      <c r="A36" s="20">
        <f>I36/(H36+I36)*100</f>
        <v>94.217824239228207</v>
      </c>
      <c r="B36">
        <v>2017051033</v>
      </c>
      <c r="C36" t="s">
        <v>53</v>
      </c>
      <c r="E36" s="14">
        <v>64.474000000000004</v>
      </c>
      <c r="F36" s="23">
        <v>170</v>
      </c>
      <c r="G36" s="23">
        <f t="shared" si="0"/>
        <v>1</v>
      </c>
      <c r="H36" s="15">
        <v>3.7280000000000002</v>
      </c>
      <c r="I36" s="15">
        <v>60.746000000000002</v>
      </c>
      <c r="J36" t="s">
        <v>19</v>
      </c>
      <c r="K36" s="16"/>
      <c r="L36" s="17"/>
      <c r="M36" s="17"/>
      <c r="N36" s="17"/>
      <c r="O36" s="17"/>
      <c r="P36" s="17"/>
      <c r="Q36" s="18"/>
      <c r="R36" s="19"/>
      <c r="S36" s="19"/>
      <c r="T36" s="19"/>
      <c r="U36" s="19"/>
      <c r="V36" s="24"/>
      <c r="W36" s="17"/>
      <c r="X36" t="s">
        <v>183</v>
      </c>
      <c r="Y36" t="s">
        <v>184</v>
      </c>
      <c r="Z36">
        <v>154.69200000000001</v>
      </c>
      <c r="AA36">
        <v>297.79899999999998</v>
      </c>
      <c r="AB36">
        <v>338.97199999999998</v>
      </c>
      <c r="AC36">
        <v>390.863</v>
      </c>
      <c r="AD36">
        <v>586.601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0.13600000000000001</v>
      </c>
      <c r="AL36">
        <v>0.20599999999999999</v>
      </c>
      <c r="AM36">
        <v>0.54200000000000004</v>
      </c>
      <c r="AN36">
        <v>0.40600000000000003</v>
      </c>
      <c r="AO36">
        <v>0.35499999999999998</v>
      </c>
      <c r="AP36">
        <v>0.50800000000000001</v>
      </c>
      <c r="AQ36">
        <v>0.48899999999999999</v>
      </c>
      <c r="AR36">
        <v>0.48499999999999999</v>
      </c>
      <c r="AS36">
        <v>0.53100000000000003</v>
      </c>
      <c r="AT36">
        <v>0.78400000000000003</v>
      </c>
      <c r="AU36">
        <v>1.44</v>
      </c>
      <c r="AV36">
        <v>3.2850000000000001</v>
      </c>
      <c r="AW36">
        <v>5.6509999999999998</v>
      </c>
      <c r="AX36">
        <v>9.1370000000000005</v>
      </c>
      <c r="AY36">
        <v>12.285</v>
      </c>
      <c r="AZ36">
        <v>14.340999999999999</v>
      </c>
      <c r="BA36">
        <v>12.603</v>
      </c>
      <c r="BB36">
        <v>11.292999999999999</v>
      </c>
      <c r="BC36">
        <v>9.0909999999999993</v>
      </c>
      <c r="BD36">
        <v>7.2160000000000002</v>
      </c>
      <c r="BE36">
        <v>4.9290000000000003</v>
      </c>
      <c r="BF36">
        <v>3.6859999999999999</v>
      </c>
      <c r="BG36">
        <v>0.6</v>
      </c>
      <c r="BH36">
        <v>0</v>
      </c>
      <c r="BI36">
        <v>0</v>
      </c>
      <c r="BJ36">
        <v>0</v>
      </c>
      <c r="BK36">
        <v>0</v>
      </c>
      <c r="BL36" s="25">
        <f t="shared" si="1"/>
        <v>2.191270395366276</v>
      </c>
      <c r="BM36" s="2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0.13600000000000001</v>
      </c>
      <c r="BU36">
        <v>0.34200000000000003</v>
      </c>
      <c r="BV36">
        <v>0.88400000000000001</v>
      </c>
      <c r="BW36">
        <v>1.29</v>
      </c>
      <c r="BX36">
        <v>1.645</v>
      </c>
      <c r="BY36">
        <v>2.153</v>
      </c>
      <c r="BZ36">
        <v>2.6419999999999999</v>
      </c>
      <c r="CA36">
        <v>3.1269999999999998</v>
      </c>
      <c r="CB36">
        <v>3.6589999999999998</v>
      </c>
      <c r="CC36">
        <v>4.4420000000000002</v>
      </c>
      <c r="CD36">
        <v>5.883</v>
      </c>
      <c r="CE36">
        <v>9.1679999999999993</v>
      </c>
      <c r="CF36">
        <v>14.819000000000001</v>
      </c>
      <c r="CG36">
        <v>23.954999999999998</v>
      </c>
      <c r="CH36">
        <v>36.241</v>
      </c>
      <c r="CI36">
        <v>50.582000000000001</v>
      </c>
      <c r="CJ36">
        <v>63.185000000000002</v>
      </c>
      <c r="CK36">
        <v>74.477999999999994</v>
      </c>
      <c r="CL36">
        <v>83.569000000000003</v>
      </c>
      <c r="CM36">
        <v>90.784999999999997</v>
      </c>
      <c r="CN36">
        <v>95.713999999999999</v>
      </c>
      <c r="CO36">
        <v>99.4</v>
      </c>
      <c r="CP36">
        <v>100</v>
      </c>
      <c r="CQ36">
        <v>100</v>
      </c>
      <c r="CR36">
        <v>100</v>
      </c>
      <c r="CS36">
        <v>100</v>
      </c>
      <c r="CT36">
        <v>100</v>
      </c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5"/>
      <c r="DH36" s="25"/>
      <c r="DI36" s="25"/>
      <c r="DJ36" s="25"/>
      <c r="DK36" s="25"/>
    </row>
    <row r="37" spans="1:115" x14ac:dyDescent="0.3">
      <c r="A37" s="20">
        <f>I37/(H37+I37)*100</f>
        <v>99.643743722878085</v>
      </c>
      <c r="B37">
        <v>2017051034</v>
      </c>
      <c r="C37" t="s">
        <v>54</v>
      </c>
      <c r="D37" s="1">
        <v>9.2200000000000006</v>
      </c>
      <c r="E37" s="14">
        <v>52.771000000000001</v>
      </c>
      <c r="F37" s="23">
        <v>172</v>
      </c>
      <c r="G37" s="23">
        <f t="shared" si="0"/>
        <v>2</v>
      </c>
      <c r="H37" s="15">
        <v>0.188</v>
      </c>
      <c r="I37" s="15">
        <v>52.582999999999998</v>
      </c>
      <c r="J37" t="s">
        <v>21</v>
      </c>
      <c r="K37" s="16">
        <v>8.6999999999999994E-2</v>
      </c>
      <c r="L37" s="17">
        <v>5.8000000000000003E-2</v>
      </c>
      <c r="M37" s="17">
        <v>4.4999999999999998E-2</v>
      </c>
      <c r="N37" s="17">
        <v>1.093</v>
      </c>
      <c r="O37" s="17">
        <v>-3.5000000000000003E-2</v>
      </c>
      <c r="P37" s="17">
        <v>1.161</v>
      </c>
      <c r="Q37" s="18">
        <v>2.4840909090909089</v>
      </c>
      <c r="R37" s="18">
        <v>0.10300000000000001</v>
      </c>
      <c r="S37" s="18">
        <v>0.29809090909090907</v>
      </c>
      <c r="T37" s="18">
        <v>5.1500000000000004E-2</v>
      </c>
      <c r="U37" s="18">
        <v>0.34959090909090906</v>
      </c>
      <c r="V37" s="24">
        <v>0</v>
      </c>
      <c r="W37" s="17">
        <v>0.33215972781181335</v>
      </c>
      <c r="X37" t="s">
        <v>185</v>
      </c>
      <c r="Y37" t="s">
        <v>184</v>
      </c>
      <c r="Z37">
        <v>194.96299999999999</v>
      </c>
      <c r="AA37">
        <v>335.29899999999998</v>
      </c>
      <c r="AB37">
        <v>368.375</v>
      </c>
      <c r="AC37">
        <v>407.51799999999997</v>
      </c>
      <c r="AD37">
        <v>551.56200000000001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4.3999999999999997E-2</v>
      </c>
      <c r="AL37">
        <v>0.17</v>
      </c>
      <c r="AM37">
        <v>0.438</v>
      </c>
      <c r="AN37">
        <v>0.34799999999999998</v>
      </c>
      <c r="AO37">
        <v>0.313</v>
      </c>
      <c r="AP37">
        <v>0.47699999999999998</v>
      </c>
      <c r="AQ37">
        <v>0.38700000000000001</v>
      </c>
      <c r="AR37">
        <v>0.312</v>
      </c>
      <c r="AS37">
        <v>0.35099999999999998</v>
      </c>
      <c r="AT37">
        <v>0.56999999999999995</v>
      </c>
      <c r="AU37">
        <v>0.84</v>
      </c>
      <c r="AV37">
        <v>1.3080000000000001</v>
      </c>
      <c r="AW37">
        <v>2.1880000000000002</v>
      </c>
      <c r="AX37">
        <v>4.915</v>
      </c>
      <c r="AY37">
        <v>9.6449999999999996</v>
      </c>
      <c r="AZ37">
        <v>16.103999999999999</v>
      </c>
      <c r="BA37">
        <v>17.390999999999998</v>
      </c>
      <c r="BB37">
        <v>16.923999999999999</v>
      </c>
      <c r="BC37">
        <v>12.584</v>
      </c>
      <c r="BD37">
        <v>7.6269999999999998</v>
      </c>
      <c r="BE37">
        <v>4.0010000000000003</v>
      </c>
      <c r="BF37">
        <v>2.7120000000000002</v>
      </c>
      <c r="BG37">
        <v>0.35199999999999998</v>
      </c>
      <c r="BH37">
        <v>0</v>
      </c>
      <c r="BI37">
        <v>0</v>
      </c>
      <c r="BJ37">
        <v>0</v>
      </c>
      <c r="BK37">
        <v>0</v>
      </c>
      <c r="BL37" s="25">
        <f t="shared" si="1"/>
        <v>1.8894610772300386</v>
      </c>
      <c r="BM37" s="2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4.3999999999999997E-2</v>
      </c>
      <c r="BU37">
        <v>0.214</v>
      </c>
      <c r="BV37">
        <v>0.65200000000000002</v>
      </c>
      <c r="BW37">
        <v>1</v>
      </c>
      <c r="BX37">
        <v>1.3129999999999999</v>
      </c>
      <c r="BY37">
        <v>1.79</v>
      </c>
      <c r="BZ37">
        <v>2.177</v>
      </c>
      <c r="CA37">
        <v>2.4889999999999999</v>
      </c>
      <c r="CB37">
        <v>2.84</v>
      </c>
      <c r="CC37">
        <v>3.4089999999999998</v>
      </c>
      <c r="CD37">
        <v>4.25</v>
      </c>
      <c r="CE37">
        <v>5.5570000000000004</v>
      </c>
      <c r="CF37">
        <v>7.7450000000000001</v>
      </c>
      <c r="CG37">
        <v>12.66</v>
      </c>
      <c r="CH37">
        <v>22.305</v>
      </c>
      <c r="CI37">
        <v>38.408999999999999</v>
      </c>
      <c r="CJ37">
        <v>55.8</v>
      </c>
      <c r="CK37">
        <v>72.724000000000004</v>
      </c>
      <c r="CL37">
        <v>85.307000000000002</v>
      </c>
      <c r="CM37">
        <v>92.933999999999997</v>
      </c>
      <c r="CN37">
        <v>96.935000000000002</v>
      </c>
      <c r="CO37">
        <v>99.647999999999996</v>
      </c>
      <c r="CP37">
        <v>100</v>
      </c>
      <c r="CQ37">
        <v>100</v>
      </c>
      <c r="CR37">
        <v>100</v>
      </c>
      <c r="CS37">
        <v>100</v>
      </c>
      <c r="CT37">
        <v>100</v>
      </c>
      <c r="CV37" s="20">
        <v>92.592375200000006</v>
      </c>
      <c r="CW37" s="20">
        <v>2.2436452999999998</v>
      </c>
      <c r="CX37" s="20">
        <v>0.26686530000000003</v>
      </c>
      <c r="CY37" s="20">
        <v>0.35582039999999998</v>
      </c>
      <c r="CZ37" s="20">
        <v>9.8838999999999993E-3</v>
      </c>
      <c r="DA37" s="20">
        <v>1.5715401</v>
      </c>
      <c r="DB37" s="20">
        <v>0.1186068</v>
      </c>
      <c r="DC37" s="20">
        <v>0.38547209999999998</v>
      </c>
      <c r="DD37" s="20">
        <v>0.98838999999999999</v>
      </c>
      <c r="DE37" s="20">
        <v>2.96517E-2</v>
      </c>
      <c r="DF37" s="20">
        <v>98.532599100000013</v>
      </c>
      <c r="DG37" s="25">
        <v>310.35446000000002</v>
      </c>
      <c r="DH37" s="25">
        <v>284.65631999999999</v>
      </c>
      <c r="DI37" s="25">
        <v>68.198909999999998</v>
      </c>
      <c r="DJ37" s="25">
        <v>172.96825000000001</v>
      </c>
      <c r="DK37" s="25">
        <v>41.51238</v>
      </c>
    </row>
    <row r="38" spans="1:115" x14ac:dyDescent="0.3">
      <c r="A38" s="20">
        <v>100</v>
      </c>
      <c r="B38">
        <v>2017051035</v>
      </c>
      <c r="C38" t="s">
        <v>55</v>
      </c>
      <c r="D38" s="1">
        <v>9.3000000000000007</v>
      </c>
      <c r="E38" s="14">
        <v>69.742000000000004</v>
      </c>
      <c r="F38" s="23">
        <v>220</v>
      </c>
      <c r="G38" s="23">
        <f t="shared" si="0"/>
        <v>3</v>
      </c>
      <c r="H38" s="15" t="s">
        <v>25</v>
      </c>
      <c r="I38" s="15">
        <v>69.742000000000004</v>
      </c>
      <c r="J38" t="s">
        <v>21</v>
      </c>
      <c r="K38" s="16">
        <v>9.9000000000000005E-2</v>
      </c>
      <c r="L38" s="17">
        <v>6.5000000000000002E-2</v>
      </c>
      <c r="M38" s="17">
        <v>5.5E-2</v>
      </c>
      <c r="N38" s="17">
        <v>1.1599999999999999</v>
      </c>
      <c r="O38" s="17">
        <v>-1.7000000000000001E-2</v>
      </c>
      <c r="P38" s="17">
        <v>1.2629999999999999</v>
      </c>
      <c r="Q38" s="18">
        <v>2.6363636363636362</v>
      </c>
      <c r="R38" s="18">
        <v>0.12</v>
      </c>
      <c r="S38" s="18">
        <v>0.31636363636363635</v>
      </c>
      <c r="T38" s="18">
        <v>0.06</v>
      </c>
      <c r="U38" s="18">
        <v>0.37636363636363634</v>
      </c>
      <c r="V38" s="24">
        <v>5.6857219897210598E-3</v>
      </c>
      <c r="W38" s="17">
        <v>0.34154114127159119</v>
      </c>
      <c r="X38" t="s">
        <v>186</v>
      </c>
      <c r="Y38" t="s">
        <v>184</v>
      </c>
      <c r="Z38">
        <v>185.678</v>
      </c>
      <c r="AA38">
        <v>310.90800000000002</v>
      </c>
      <c r="AB38">
        <v>338.43099999999998</v>
      </c>
      <c r="AC38">
        <v>369.721</v>
      </c>
      <c r="AD38">
        <v>468.916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0.123</v>
      </c>
      <c r="AL38">
        <v>0.17399999999999999</v>
      </c>
      <c r="AM38">
        <v>0.45800000000000002</v>
      </c>
      <c r="AN38">
        <v>0.35099999999999998</v>
      </c>
      <c r="AO38">
        <v>0.29499999999999998</v>
      </c>
      <c r="AP38">
        <v>0.45800000000000002</v>
      </c>
      <c r="AQ38">
        <v>0.36599999999999999</v>
      </c>
      <c r="AR38">
        <v>0.29699999999999999</v>
      </c>
      <c r="AS38">
        <v>0.36</v>
      </c>
      <c r="AT38">
        <v>0.61599999999999999</v>
      </c>
      <c r="AU38">
        <v>0.90900000000000003</v>
      </c>
      <c r="AV38">
        <v>1.5029999999999999</v>
      </c>
      <c r="AW38">
        <v>2.7010000000000001</v>
      </c>
      <c r="AX38">
        <v>6.1479999999999997</v>
      </c>
      <c r="AY38">
        <v>12.217000000000001</v>
      </c>
      <c r="AZ38">
        <v>18.861999999999998</v>
      </c>
      <c r="BA38">
        <v>19.350000000000001</v>
      </c>
      <c r="BB38">
        <v>17.033999999999999</v>
      </c>
      <c r="BC38">
        <v>10.868</v>
      </c>
      <c r="BD38">
        <v>4.3840000000000003</v>
      </c>
      <c r="BE38">
        <v>1.385</v>
      </c>
      <c r="BF38">
        <v>1.075</v>
      </c>
      <c r="BG38">
        <v>6.9000000000000006E-2</v>
      </c>
      <c r="BH38">
        <v>0</v>
      </c>
      <c r="BI38">
        <v>0</v>
      </c>
      <c r="BJ38">
        <v>0</v>
      </c>
      <c r="BK38">
        <v>0</v>
      </c>
      <c r="BL38" s="25">
        <f t="shared" si="1"/>
        <v>1.8226768922543326</v>
      </c>
      <c r="BM38" s="2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0.123</v>
      </c>
      <c r="BU38">
        <v>0.29699999999999999</v>
      </c>
      <c r="BV38">
        <v>0.754</v>
      </c>
      <c r="BW38">
        <v>1.105</v>
      </c>
      <c r="BX38">
        <v>1.4</v>
      </c>
      <c r="BY38">
        <v>1.859</v>
      </c>
      <c r="BZ38">
        <v>2.2250000000000001</v>
      </c>
      <c r="CA38">
        <v>2.5209999999999999</v>
      </c>
      <c r="CB38">
        <v>2.8809999999999998</v>
      </c>
      <c r="CC38">
        <v>3.4969999999999999</v>
      </c>
      <c r="CD38">
        <v>4.4059999999999997</v>
      </c>
      <c r="CE38">
        <v>5.9089999999999998</v>
      </c>
      <c r="CF38">
        <v>8.61</v>
      </c>
      <c r="CG38">
        <v>14.757999999999999</v>
      </c>
      <c r="CH38">
        <v>26.974</v>
      </c>
      <c r="CI38">
        <v>45.835999999999999</v>
      </c>
      <c r="CJ38">
        <v>65.186000000000007</v>
      </c>
      <c r="CK38">
        <v>82.22</v>
      </c>
      <c r="CL38">
        <v>93.087999999999994</v>
      </c>
      <c r="CM38">
        <v>97.471999999999994</v>
      </c>
      <c r="CN38">
        <v>98.856999999999999</v>
      </c>
      <c r="CO38">
        <v>99.930999999999997</v>
      </c>
      <c r="CP38">
        <v>100</v>
      </c>
      <c r="CQ38">
        <v>100</v>
      </c>
      <c r="CR38">
        <v>100</v>
      </c>
      <c r="CS38">
        <v>100</v>
      </c>
      <c r="CT38">
        <v>100</v>
      </c>
      <c r="CV38" s="20">
        <v>92.44745309999999</v>
      </c>
      <c r="CW38" s="20">
        <v>2.3499405999999996</v>
      </c>
      <c r="CX38" s="20">
        <v>0.22709509999999999</v>
      </c>
      <c r="CY38" s="20">
        <v>0.3357058</v>
      </c>
      <c r="CZ38" s="20">
        <v>9.8736999999999991E-3</v>
      </c>
      <c r="DA38" s="20">
        <v>1.5600446000000001</v>
      </c>
      <c r="DB38" s="20">
        <v>0.1283581</v>
      </c>
      <c r="DC38" s="20">
        <v>0.42456909999999998</v>
      </c>
      <c r="DD38" s="20">
        <v>0.97749629999999998</v>
      </c>
      <c r="DE38" s="20">
        <v>2.9621099999999997E-2</v>
      </c>
      <c r="DF38" s="20">
        <v>98.460536399999995</v>
      </c>
      <c r="DG38" s="25">
        <v>236.96879999999999</v>
      </c>
      <c r="DH38" s="25">
        <v>210.30981</v>
      </c>
      <c r="DI38" s="25">
        <v>67.141159999999999</v>
      </c>
      <c r="DJ38" s="25">
        <v>162.91604999999998</v>
      </c>
      <c r="DK38" s="25">
        <v>27.646359999999998</v>
      </c>
    </row>
    <row r="39" spans="1:115" x14ac:dyDescent="0.3">
      <c r="A39" s="20">
        <f>I39/(H39+I39)*100</f>
        <v>94.912897369539181</v>
      </c>
      <c r="B39">
        <v>2017051036</v>
      </c>
      <c r="C39" t="s">
        <v>187</v>
      </c>
      <c r="E39" s="14">
        <v>51.777999999999999</v>
      </c>
      <c r="F39" s="23">
        <v>185</v>
      </c>
      <c r="G39" s="23">
        <f t="shared" si="0"/>
        <v>1</v>
      </c>
      <c r="H39" s="15">
        <v>2.6339999999999999</v>
      </c>
      <c r="I39" s="15">
        <v>49.143999999999998</v>
      </c>
      <c r="J39" t="s">
        <v>21</v>
      </c>
      <c r="K39" s="16"/>
      <c r="L39" s="17"/>
      <c r="M39" s="17"/>
      <c r="N39" s="17"/>
      <c r="O39" s="17"/>
      <c r="P39" s="17"/>
      <c r="Q39" s="18"/>
      <c r="R39" s="18"/>
      <c r="S39" s="19"/>
      <c r="T39" s="19"/>
      <c r="U39" s="19"/>
      <c r="V39" s="24"/>
      <c r="W39" s="17"/>
      <c r="X39" t="s">
        <v>188</v>
      </c>
      <c r="Y39" t="s">
        <v>184</v>
      </c>
      <c r="Z39">
        <v>150.71700000000001</v>
      </c>
      <c r="AA39">
        <v>239.01</v>
      </c>
      <c r="AB39">
        <v>261.73200000000003</v>
      </c>
      <c r="AC39">
        <v>289.084</v>
      </c>
      <c r="AD39">
        <v>399.774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0.126</v>
      </c>
      <c r="AL39">
        <v>0.192</v>
      </c>
      <c r="AM39">
        <v>0.49399999999999999</v>
      </c>
      <c r="AN39">
        <v>0.372</v>
      </c>
      <c r="AO39">
        <v>0.34</v>
      </c>
      <c r="AP39">
        <v>0.39300000000000002</v>
      </c>
      <c r="AQ39">
        <v>0.47899999999999998</v>
      </c>
      <c r="AR39">
        <v>0.55600000000000005</v>
      </c>
      <c r="AS39">
        <v>0.48699999999999999</v>
      </c>
      <c r="AT39">
        <v>0.46700000000000003</v>
      </c>
      <c r="AU39">
        <v>1.1339999999999999</v>
      </c>
      <c r="AV39">
        <v>4.7889999999999997</v>
      </c>
      <c r="AW39">
        <v>9.64</v>
      </c>
      <c r="AX39">
        <v>16.076000000000001</v>
      </c>
      <c r="AY39">
        <v>19.475999999999999</v>
      </c>
      <c r="AZ39">
        <v>18.317</v>
      </c>
      <c r="BA39">
        <v>11.253</v>
      </c>
      <c r="BB39">
        <v>6.891</v>
      </c>
      <c r="BC39">
        <v>3.3370000000000002</v>
      </c>
      <c r="BD39">
        <v>1.962</v>
      </c>
      <c r="BE39">
        <v>1.3859999999999999</v>
      </c>
      <c r="BF39">
        <v>1.583</v>
      </c>
      <c r="BG39">
        <v>0.25</v>
      </c>
      <c r="BH39">
        <v>0</v>
      </c>
      <c r="BI39">
        <v>0</v>
      </c>
      <c r="BJ39">
        <v>0</v>
      </c>
      <c r="BK39">
        <v>0</v>
      </c>
      <c r="BL39" s="25">
        <f t="shared" si="1"/>
        <v>1.7365791516550888</v>
      </c>
      <c r="BM39" s="2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0.126</v>
      </c>
      <c r="BU39">
        <v>0.317</v>
      </c>
      <c r="BV39">
        <v>0.81100000000000005</v>
      </c>
      <c r="BW39">
        <v>1.1830000000000001</v>
      </c>
      <c r="BX39">
        <v>1.5229999999999999</v>
      </c>
      <c r="BY39">
        <v>1.917</v>
      </c>
      <c r="BZ39">
        <v>2.395</v>
      </c>
      <c r="CA39">
        <v>2.9510000000000001</v>
      </c>
      <c r="CB39">
        <v>3.4380000000000002</v>
      </c>
      <c r="CC39">
        <v>3.9049999999999998</v>
      </c>
      <c r="CD39">
        <v>5.0389999999999997</v>
      </c>
      <c r="CE39">
        <v>9.8279999999999994</v>
      </c>
      <c r="CF39">
        <v>19.469000000000001</v>
      </c>
      <c r="CG39">
        <v>35.545000000000002</v>
      </c>
      <c r="CH39">
        <v>55.02</v>
      </c>
      <c r="CI39">
        <v>73.337999999999994</v>
      </c>
      <c r="CJ39">
        <v>84.590999999999994</v>
      </c>
      <c r="CK39">
        <v>91.481999999999999</v>
      </c>
      <c r="CL39">
        <v>94.819000000000003</v>
      </c>
      <c r="CM39">
        <v>96.781000000000006</v>
      </c>
      <c r="CN39">
        <v>98.167000000000002</v>
      </c>
      <c r="CO39">
        <v>99.75</v>
      </c>
      <c r="CP39">
        <v>100</v>
      </c>
      <c r="CQ39">
        <v>100</v>
      </c>
      <c r="CR39">
        <v>100</v>
      </c>
      <c r="CS39">
        <v>100</v>
      </c>
      <c r="CT39">
        <v>100</v>
      </c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5"/>
      <c r="DH39" s="25"/>
      <c r="DI39" s="25"/>
      <c r="DJ39" s="25"/>
      <c r="DK39" s="25"/>
    </row>
    <row r="40" spans="1:115" x14ac:dyDescent="0.3">
      <c r="A40" s="20">
        <f>I40/(H40+I40)*100</f>
        <v>99.834521886450489</v>
      </c>
      <c r="B40">
        <v>2017051037</v>
      </c>
      <c r="C40" t="s">
        <v>57</v>
      </c>
      <c r="D40" s="1">
        <v>9.31</v>
      </c>
      <c r="E40" s="14">
        <v>50.762</v>
      </c>
      <c r="F40" s="23">
        <v>187</v>
      </c>
      <c r="G40" s="23">
        <f t="shared" si="0"/>
        <v>2</v>
      </c>
      <c r="H40" s="15">
        <v>8.4000000000000005E-2</v>
      </c>
      <c r="I40" s="15">
        <v>50.677999999999997</v>
      </c>
      <c r="J40" t="s">
        <v>21</v>
      </c>
      <c r="K40" s="16">
        <v>0.114</v>
      </c>
      <c r="L40" s="17">
        <v>0.107</v>
      </c>
      <c r="M40" s="17">
        <v>6.8000000000000005E-2</v>
      </c>
      <c r="N40" s="17">
        <v>2.5</v>
      </c>
      <c r="O40" s="17">
        <v>3.0000000000000001E-3</v>
      </c>
      <c r="P40" s="17">
        <v>2.6779999999999999</v>
      </c>
      <c r="Q40" s="18">
        <v>5.6818181818181817</v>
      </c>
      <c r="R40" s="18">
        <v>0.17499999999999999</v>
      </c>
      <c r="S40" s="18">
        <v>0.68181818181818177</v>
      </c>
      <c r="T40" s="18">
        <v>8.7499999999999994E-2</v>
      </c>
      <c r="U40" s="18">
        <v>0.76931818181818179</v>
      </c>
      <c r="V40" s="24">
        <v>0</v>
      </c>
      <c r="W40" s="17">
        <v>0.74839860200881958</v>
      </c>
      <c r="X40" t="s">
        <v>189</v>
      </c>
      <c r="Y40" t="s">
        <v>184</v>
      </c>
      <c r="Z40">
        <v>154.75</v>
      </c>
      <c r="AA40">
        <v>229.86799999999999</v>
      </c>
      <c r="AB40">
        <v>247.77799999999999</v>
      </c>
      <c r="AC40">
        <v>268.24200000000002</v>
      </c>
      <c r="AD40">
        <v>332.41399999999999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3.9E-2</v>
      </c>
      <c r="AL40">
        <v>0.155</v>
      </c>
      <c r="AM40">
        <v>0.4</v>
      </c>
      <c r="AN40">
        <v>0.30199999999999999</v>
      </c>
      <c r="AO40">
        <v>0.30499999999999999</v>
      </c>
      <c r="AP40">
        <v>0.31900000000000001</v>
      </c>
      <c r="AQ40">
        <v>0.39300000000000002</v>
      </c>
      <c r="AR40">
        <v>0.54800000000000004</v>
      </c>
      <c r="AS40">
        <v>0.502</v>
      </c>
      <c r="AT40">
        <v>0.35</v>
      </c>
      <c r="AU40">
        <v>0.76100000000000001</v>
      </c>
      <c r="AV40">
        <v>4.6740000000000004</v>
      </c>
      <c r="AW40">
        <v>10.579000000000001</v>
      </c>
      <c r="AX40">
        <v>18.745999999999999</v>
      </c>
      <c r="AY40">
        <v>23.087</v>
      </c>
      <c r="AZ40">
        <v>21.082000000000001</v>
      </c>
      <c r="BA40">
        <v>11.218</v>
      </c>
      <c r="BB40">
        <v>5.3869999999999996</v>
      </c>
      <c r="BC40">
        <v>1.133</v>
      </c>
      <c r="BD40">
        <v>1.7999999999999999E-2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 s="25">
        <f t="shared" si="1"/>
        <v>1.6011502423263329</v>
      </c>
      <c r="BM40" s="2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3.9E-2</v>
      </c>
      <c r="BU40">
        <v>0.19400000000000001</v>
      </c>
      <c r="BV40">
        <v>0.59299999999999997</v>
      </c>
      <c r="BW40">
        <v>0.89600000000000002</v>
      </c>
      <c r="BX40">
        <v>1.2010000000000001</v>
      </c>
      <c r="BY40">
        <v>1.52</v>
      </c>
      <c r="BZ40">
        <v>1.913</v>
      </c>
      <c r="CA40">
        <v>2.4609999999999999</v>
      </c>
      <c r="CB40">
        <v>2.964</v>
      </c>
      <c r="CC40">
        <v>3.3140000000000001</v>
      </c>
      <c r="CD40">
        <v>4.0750000000000002</v>
      </c>
      <c r="CE40">
        <v>8.7479999999999993</v>
      </c>
      <c r="CF40">
        <v>19.327999999999999</v>
      </c>
      <c r="CG40">
        <v>38.073999999999998</v>
      </c>
      <c r="CH40">
        <v>61.161000000000001</v>
      </c>
      <c r="CI40">
        <v>82.242999999999995</v>
      </c>
      <c r="CJ40">
        <v>93.462000000000003</v>
      </c>
      <c r="CK40">
        <v>98.849000000000004</v>
      </c>
      <c r="CL40">
        <v>99.981999999999999</v>
      </c>
      <c r="CM40">
        <v>100</v>
      </c>
      <c r="CN40">
        <v>100</v>
      </c>
      <c r="CO40">
        <v>100</v>
      </c>
      <c r="CP40">
        <v>100</v>
      </c>
      <c r="CQ40">
        <v>100</v>
      </c>
      <c r="CR40">
        <v>100</v>
      </c>
      <c r="CS40">
        <v>100</v>
      </c>
      <c r="CT40">
        <v>100</v>
      </c>
      <c r="CV40" s="20">
        <v>88.747931799999989</v>
      </c>
      <c r="CW40" s="20">
        <v>2.5984973999999998</v>
      </c>
      <c r="CX40" s="20">
        <v>0.19464400000000001</v>
      </c>
      <c r="CY40" s="20">
        <v>0.42821680000000001</v>
      </c>
      <c r="CZ40" s="20">
        <v>9.7321999999999999E-3</v>
      </c>
      <c r="DA40" s="20">
        <v>3.3868055999999997</v>
      </c>
      <c r="DB40" s="20">
        <v>0.18491179999999999</v>
      </c>
      <c r="DC40" s="20">
        <v>0.50607440000000004</v>
      </c>
      <c r="DD40" s="20">
        <v>1.0705420000000001</v>
      </c>
      <c r="DE40" s="20">
        <v>3.89288E-2</v>
      </c>
      <c r="DF40" s="20">
        <v>97.127355999999992</v>
      </c>
      <c r="DG40" s="25">
        <v>179.07247999999998</v>
      </c>
      <c r="DH40" s="25">
        <v>159.60808</v>
      </c>
      <c r="DI40" s="25">
        <v>109.97386</v>
      </c>
      <c r="DJ40" s="25">
        <v>169.34028000000001</v>
      </c>
      <c r="DK40" s="25">
        <v>96.348779999999991</v>
      </c>
    </row>
    <row r="41" spans="1:115" x14ac:dyDescent="0.3">
      <c r="A41" s="20">
        <f>I41/(H41+I41)*100</f>
        <v>99.421700145965104</v>
      </c>
      <c r="B41">
        <v>2017051038</v>
      </c>
      <c r="C41" t="s">
        <v>58</v>
      </c>
      <c r="D41" s="1">
        <v>9.3000000000000007</v>
      </c>
      <c r="E41" s="14">
        <v>71.935000000000002</v>
      </c>
      <c r="F41" s="23">
        <v>235</v>
      </c>
      <c r="G41" s="23">
        <f t="shared" si="0"/>
        <v>3</v>
      </c>
      <c r="H41" s="15">
        <v>0.41599999999999998</v>
      </c>
      <c r="I41" s="15">
        <v>71.519000000000005</v>
      </c>
      <c r="J41" t="s">
        <v>21</v>
      </c>
      <c r="K41" s="16">
        <v>8.3000000000000004E-2</v>
      </c>
      <c r="L41" s="17">
        <v>7.0000000000000007E-2</v>
      </c>
      <c r="M41" s="17">
        <v>4.9000000000000002E-2</v>
      </c>
      <c r="N41" s="17">
        <v>1.304</v>
      </c>
      <c r="O41" s="17">
        <v>0</v>
      </c>
      <c r="P41" s="17">
        <v>1.423</v>
      </c>
      <c r="Q41" s="18">
        <v>2.9636363636363638</v>
      </c>
      <c r="R41" s="18">
        <v>0.11900000000000001</v>
      </c>
      <c r="S41" s="18">
        <v>0.35563636363636364</v>
      </c>
      <c r="T41" s="18">
        <v>5.9500000000000004E-2</v>
      </c>
      <c r="U41" s="18">
        <v>0.41513636363636364</v>
      </c>
      <c r="V41" s="24">
        <v>0</v>
      </c>
      <c r="W41" s="17">
        <v>0.34811341762542725</v>
      </c>
      <c r="X41" t="s">
        <v>190</v>
      </c>
      <c r="Y41" t="s">
        <v>184</v>
      </c>
      <c r="Z41">
        <v>186.261</v>
      </c>
      <c r="AA41">
        <v>311.69400000000002</v>
      </c>
      <c r="AB41">
        <v>342.904</v>
      </c>
      <c r="AC41">
        <v>379.28100000000001</v>
      </c>
      <c r="AD41">
        <v>502.495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0.109</v>
      </c>
      <c r="AM41">
        <v>0.34300000000000003</v>
      </c>
      <c r="AN41">
        <v>0.26400000000000001</v>
      </c>
      <c r="AO41">
        <v>0.22800000000000001</v>
      </c>
      <c r="AP41">
        <v>0.33</v>
      </c>
      <c r="AQ41">
        <v>0.27</v>
      </c>
      <c r="AR41">
        <v>0.26200000000000001</v>
      </c>
      <c r="AS41">
        <v>0.30499999999999999</v>
      </c>
      <c r="AT41">
        <v>0.42199999999999999</v>
      </c>
      <c r="AU41">
        <v>0.64400000000000002</v>
      </c>
      <c r="AV41">
        <v>1.5780000000000001</v>
      </c>
      <c r="AW41">
        <v>3.5059999999999998</v>
      </c>
      <c r="AX41">
        <v>7.4290000000000003</v>
      </c>
      <c r="AY41">
        <v>12.624000000000001</v>
      </c>
      <c r="AZ41">
        <v>17.677</v>
      </c>
      <c r="BA41">
        <v>17.260000000000002</v>
      </c>
      <c r="BB41">
        <v>15.585000000000001</v>
      </c>
      <c r="BC41">
        <v>10.94</v>
      </c>
      <c r="BD41">
        <v>5.9649999999999999</v>
      </c>
      <c r="BE41">
        <v>2.5510000000000002</v>
      </c>
      <c r="BF41">
        <v>1.589</v>
      </c>
      <c r="BG41">
        <v>0.11799999999999999</v>
      </c>
      <c r="BH41">
        <v>0</v>
      </c>
      <c r="BI41">
        <v>0</v>
      </c>
      <c r="BJ41">
        <v>0</v>
      </c>
      <c r="BK41">
        <v>0</v>
      </c>
      <c r="BL41" s="25">
        <f t="shared" si="1"/>
        <v>1.840986572605108</v>
      </c>
      <c r="BM41" s="2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0.109</v>
      </c>
      <c r="BV41">
        <v>0.45200000000000001</v>
      </c>
      <c r="BW41">
        <v>0.71599999999999997</v>
      </c>
      <c r="BX41">
        <v>0.94399999999999995</v>
      </c>
      <c r="BY41">
        <v>1.274</v>
      </c>
      <c r="BZ41">
        <v>1.544</v>
      </c>
      <c r="CA41">
        <v>1.806</v>
      </c>
      <c r="CB41">
        <v>2.1110000000000002</v>
      </c>
      <c r="CC41">
        <v>2.5329999999999999</v>
      </c>
      <c r="CD41">
        <v>3.177</v>
      </c>
      <c r="CE41">
        <v>4.7549999999999999</v>
      </c>
      <c r="CF41">
        <v>8.2609999999999992</v>
      </c>
      <c r="CG41">
        <v>15.69</v>
      </c>
      <c r="CH41">
        <v>28.314</v>
      </c>
      <c r="CI41">
        <v>45.991</v>
      </c>
      <c r="CJ41">
        <v>63.250999999999998</v>
      </c>
      <c r="CK41">
        <v>78.837000000000003</v>
      </c>
      <c r="CL41">
        <v>89.775999999999996</v>
      </c>
      <c r="CM41">
        <v>95.742000000000004</v>
      </c>
      <c r="CN41">
        <v>98.293000000000006</v>
      </c>
      <c r="CO41">
        <v>99.882000000000005</v>
      </c>
      <c r="CP41">
        <v>100</v>
      </c>
      <c r="CQ41">
        <v>100</v>
      </c>
      <c r="CR41">
        <v>100</v>
      </c>
      <c r="CS41">
        <v>100</v>
      </c>
      <c r="CT41">
        <v>100</v>
      </c>
      <c r="CV41" s="20">
        <v>92.406079800000001</v>
      </c>
      <c r="CW41" s="20">
        <v>2.1588362999999999</v>
      </c>
      <c r="CX41" s="20">
        <v>0.1774386</v>
      </c>
      <c r="CY41" s="20">
        <v>0.2858733</v>
      </c>
      <c r="CZ41" s="20">
        <v>9.8577000000000005E-3</v>
      </c>
      <c r="DA41" s="20">
        <v>1.7842437000000002</v>
      </c>
      <c r="DB41" s="20">
        <v>0.12815010000000002</v>
      </c>
      <c r="DC41" s="20">
        <v>0.40416570000000002</v>
      </c>
      <c r="DD41" s="20">
        <v>0.89705070000000009</v>
      </c>
      <c r="DE41" s="20">
        <v>2.9573100000000001E-2</v>
      </c>
      <c r="DF41" s="20">
        <v>98.251695900000001</v>
      </c>
      <c r="DG41" s="25">
        <v>161.66628</v>
      </c>
      <c r="DH41" s="25">
        <v>145.89395999999999</v>
      </c>
      <c r="DI41" s="25">
        <v>68.018129999999999</v>
      </c>
      <c r="DJ41" s="25">
        <v>137.02203</v>
      </c>
      <c r="DK41" s="25">
        <v>41.402340000000002</v>
      </c>
    </row>
    <row r="42" spans="1:115" x14ac:dyDescent="0.3">
      <c r="A42" s="20">
        <f>I42/(H42+I42)*100</f>
        <v>97.83474796466308</v>
      </c>
      <c r="B42">
        <v>2017051039</v>
      </c>
      <c r="C42" t="s">
        <v>59</v>
      </c>
      <c r="E42" s="14">
        <v>57.73</v>
      </c>
      <c r="F42" s="23">
        <v>165</v>
      </c>
      <c r="G42" s="23">
        <f t="shared" si="0"/>
        <v>1</v>
      </c>
      <c r="H42" s="15">
        <v>1.25</v>
      </c>
      <c r="I42" s="15">
        <v>56.48</v>
      </c>
      <c r="J42" t="s">
        <v>19</v>
      </c>
      <c r="K42" s="16"/>
      <c r="L42" s="17"/>
      <c r="M42" s="17"/>
      <c r="N42" s="17"/>
      <c r="O42" s="17"/>
      <c r="P42" s="17"/>
      <c r="Q42" s="18"/>
      <c r="R42" s="18"/>
      <c r="S42" s="19"/>
      <c r="T42" s="19"/>
      <c r="U42" s="19"/>
      <c r="V42" s="24"/>
      <c r="W42" s="17"/>
      <c r="X42" t="s">
        <v>191</v>
      </c>
      <c r="Y42" t="s">
        <v>184</v>
      </c>
      <c r="Z42">
        <v>151.34299999999999</v>
      </c>
      <c r="AA42">
        <v>239.47800000000001</v>
      </c>
      <c r="AB42">
        <v>262.46699999999998</v>
      </c>
      <c r="AC42">
        <v>290.452</v>
      </c>
      <c r="AD42">
        <v>408.90100000000001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4.2999999999999997E-2</v>
      </c>
      <c r="AL42">
        <v>0.17100000000000001</v>
      </c>
      <c r="AM42">
        <v>0.43</v>
      </c>
      <c r="AN42">
        <v>0.32700000000000001</v>
      </c>
      <c r="AO42">
        <v>0.311</v>
      </c>
      <c r="AP42">
        <v>0.371</v>
      </c>
      <c r="AQ42">
        <v>0.47</v>
      </c>
      <c r="AR42">
        <v>0.56499999999999995</v>
      </c>
      <c r="AS42">
        <v>0.51400000000000001</v>
      </c>
      <c r="AT42">
        <v>0.51300000000000001</v>
      </c>
      <c r="AU42">
        <v>1.169</v>
      </c>
      <c r="AV42">
        <v>4.7949999999999999</v>
      </c>
      <c r="AW42">
        <v>9.6329999999999991</v>
      </c>
      <c r="AX42">
        <v>16.061</v>
      </c>
      <c r="AY42">
        <v>19.395</v>
      </c>
      <c r="AZ42">
        <v>18.079000000000001</v>
      </c>
      <c r="BA42">
        <v>11.042</v>
      </c>
      <c r="BB42">
        <v>6.899</v>
      </c>
      <c r="BC42">
        <v>3.7240000000000002</v>
      </c>
      <c r="BD42">
        <v>2.4020000000000001</v>
      </c>
      <c r="BE42">
        <v>1.4730000000000001</v>
      </c>
      <c r="BF42">
        <v>1.4259999999999999</v>
      </c>
      <c r="BG42">
        <v>0.187</v>
      </c>
      <c r="BH42">
        <v>0</v>
      </c>
      <c r="BI42">
        <v>0</v>
      </c>
      <c r="BJ42">
        <v>0</v>
      </c>
      <c r="BK42">
        <v>0</v>
      </c>
      <c r="BL42" s="25">
        <f t="shared" si="1"/>
        <v>1.7342526578698718</v>
      </c>
      <c r="BM42" s="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4.2999999999999997E-2</v>
      </c>
      <c r="BU42">
        <v>0.214</v>
      </c>
      <c r="BV42">
        <v>0.64400000000000002</v>
      </c>
      <c r="BW42">
        <v>0.97199999999999998</v>
      </c>
      <c r="BX42">
        <v>1.2829999999999999</v>
      </c>
      <c r="BY42">
        <v>1.6539999999999999</v>
      </c>
      <c r="BZ42">
        <v>2.1240000000000001</v>
      </c>
      <c r="CA42">
        <v>2.6890000000000001</v>
      </c>
      <c r="CB42">
        <v>3.2029999999999998</v>
      </c>
      <c r="CC42">
        <v>3.7149999999999999</v>
      </c>
      <c r="CD42">
        <v>4.8849999999999998</v>
      </c>
      <c r="CE42">
        <v>9.68</v>
      </c>
      <c r="CF42">
        <v>19.312000000000001</v>
      </c>
      <c r="CG42">
        <v>35.372999999999998</v>
      </c>
      <c r="CH42">
        <v>54.768000000000001</v>
      </c>
      <c r="CI42">
        <v>72.846999999999994</v>
      </c>
      <c r="CJ42">
        <v>83.888999999999996</v>
      </c>
      <c r="CK42">
        <v>90.787999999999997</v>
      </c>
      <c r="CL42">
        <v>94.512</v>
      </c>
      <c r="CM42">
        <v>96.915000000000006</v>
      </c>
      <c r="CN42">
        <v>98.387</v>
      </c>
      <c r="CO42">
        <v>99.813000000000002</v>
      </c>
      <c r="CP42">
        <v>100</v>
      </c>
      <c r="CQ42">
        <v>100</v>
      </c>
      <c r="CR42">
        <v>100</v>
      </c>
      <c r="CS42">
        <v>100</v>
      </c>
      <c r="CT42">
        <v>100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5"/>
      <c r="DH42" s="25"/>
      <c r="DI42" s="25"/>
      <c r="DJ42" s="25"/>
      <c r="DK42" s="25"/>
    </row>
    <row r="43" spans="1:115" x14ac:dyDescent="0.3">
      <c r="A43" s="20">
        <v>100</v>
      </c>
      <c r="B43">
        <v>2017051040</v>
      </c>
      <c r="C43" t="s">
        <v>60</v>
      </c>
      <c r="D43" s="1">
        <v>9.24</v>
      </c>
      <c r="E43" s="14">
        <v>49.786999999999999</v>
      </c>
      <c r="F43" s="23">
        <v>167</v>
      </c>
      <c r="G43" s="23">
        <f t="shared" si="0"/>
        <v>2</v>
      </c>
      <c r="H43" s="15" t="s">
        <v>25</v>
      </c>
      <c r="I43" s="15">
        <v>49.786999999999999</v>
      </c>
      <c r="J43" t="s">
        <v>21</v>
      </c>
      <c r="K43" s="16">
        <v>0.128</v>
      </c>
      <c r="L43" s="17">
        <v>0.105</v>
      </c>
      <c r="M43" s="17">
        <v>6.7000000000000004E-2</v>
      </c>
      <c r="N43" s="17">
        <v>2.5219999999999998</v>
      </c>
      <c r="O43" s="17">
        <v>-5.0000000000000001E-3</v>
      </c>
      <c r="P43" s="17">
        <v>2.6890000000000001</v>
      </c>
      <c r="Q43" s="18">
        <v>5.7318181818181815</v>
      </c>
      <c r="R43" s="18">
        <v>0.17199999999999999</v>
      </c>
      <c r="S43" s="18">
        <v>0.68781818181818177</v>
      </c>
      <c r="T43" s="18">
        <v>8.5999999999999993E-2</v>
      </c>
      <c r="U43" s="18">
        <v>0.77381818181818174</v>
      </c>
      <c r="V43" s="24">
        <v>6.2096654437482357E-3</v>
      </c>
      <c r="W43" s="17">
        <v>0.74898689985275269</v>
      </c>
      <c r="X43" t="s">
        <v>192</v>
      </c>
      <c r="Y43" t="s">
        <v>184</v>
      </c>
      <c r="Z43">
        <v>149.45699999999999</v>
      </c>
      <c r="AA43">
        <v>223.56700000000001</v>
      </c>
      <c r="AB43">
        <v>241.31100000000001</v>
      </c>
      <c r="AC43">
        <v>261.77100000000002</v>
      </c>
      <c r="AD43">
        <v>325.202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3.7999999999999999E-2</v>
      </c>
      <c r="AL43">
        <v>0.152</v>
      </c>
      <c r="AM43">
        <v>0.377</v>
      </c>
      <c r="AN43">
        <v>0.27500000000000002</v>
      </c>
      <c r="AO43">
        <v>0.26500000000000001</v>
      </c>
      <c r="AP43">
        <v>0.25600000000000001</v>
      </c>
      <c r="AQ43">
        <v>0.41799999999999998</v>
      </c>
      <c r="AR43">
        <v>0.53800000000000003</v>
      </c>
      <c r="AS43">
        <v>0.41199999999999998</v>
      </c>
      <c r="AT43">
        <v>0.30399999999999999</v>
      </c>
      <c r="AU43">
        <v>1.18</v>
      </c>
      <c r="AV43">
        <v>5.9480000000000004</v>
      </c>
      <c r="AW43">
        <v>12.051</v>
      </c>
      <c r="AX43">
        <v>19.603000000000002</v>
      </c>
      <c r="AY43">
        <v>22.638000000000002</v>
      </c>
      <c r="AZ43">
        <v>19.684000000000001</v>
      </c>
      <c r="BA43">
        <v>10.135999999999999</v>
      </c>
      <c r="BB43">
        <v>4.7859999999999996</v>
      </c>
      <c r="BC43">
        <v>0.92700000000000005</v>
      </c>
      <c r="BD43">
        <v>1.2999999999999999E-2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 s="25">
        <f t="shared" si="1"/>
        <v>1.6145847969650136</v>
      </c>
      <c r="BM43" s="2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3.7999999999999999E-2</v>
      </c>
      <c r="BU43">
        <v>0.19</v>
      </c>
      <c r="BV43">
        <v>0.56699999999999995</v>
      </c>
      <c r="BW43">
        <v>0.84299999999999997</v>
      </c>
      <c r="BX43">
        <v>1.1080000000000001</v>
      </c>
      <c r="BY43">
        <v>1.3640000000000001</v>
      </c>
      <c r="BZ43">
        <v>1.782</v>
      </c>
      <c r="CA43">
        <v>2.3199999999999998</v>
      </c>
      <c r="CB43">
        <v>2.7309999999999999</v>
      </c>
      <c r="CC43">
        <v>3.036</v>
      </c>
      <c r="CD43">
        <v>4.2149999999999999</v>
      </c>
      <c r="CE43">
        <v>10.163</v>
      </c>
      <c r="CF43">
        <v>22.213999999999999</v>
      </c>
      <c r="CG43">
        <v>41.817</v>
      </c>
      <c r="CH43">
        <v>64.454999999999998</v>
      </c>
      <c r="CI43">
        <v>84.138999999999996</v>
      </c>
      <c r="CJ43">
        <v>94.275000000000006</v>
      </c>
      <c r="CK43">
        <v>99.06</v>
      </c>
      <c r="CL43">
        <v>99.986999999999995</v>
      </c>
      <c r="CM43">
        <v>100</v>
      </c>
      <c r="CN43">
        <v>100</v>
      </c>
      <c r="CO43">
        <v>100</v>
      </c>
      <c r="CP43">
        <v>100</v>
      </c>
      <c r="CQ43">
        <v>100</v>
      </c>
      <c r="CR43">
        <v>100</v>
      </c>
      <c r="CS43">
        <v>100</v>
      </c>
      <c r="CT43">
        <v>100</v>
      </c>
      <c r="CV43" s="20">
        <v>88.514085600000001</v>
      </c>
      <c r="CW43" s="20">
        <v>2.5690104000000002</v>
      </c>
      <c r="CX43" s="20">
        <v>0.22381530000000002</v>
      </c>
      <c r="CY43" s="20">
        <v>0.49628610000000001</v>
      </c>
      <c r="CZ43" s="20">
        <v>9.7311000000000012E-3</v>
      </c>
      <c r="DA43" s="20">
        <v>3.3766917000000003</v>
      </c>
      <c r="DB43" s="20">
        <v>0.19462200000000002</v>
      </c>
      <c r="DC43" s="20">
        <v>0.51574830000000005</v>
      </c>
      <c r="DD43" s="20">
        <v>1.0704210000000001</v>
      </c>
      <c r="DE43" s="20">
        <v>3.8924400000000005E-2</v>
      </c>
      <c r="DF43" s="20">
        <v>96.970411500000012</v>
      </c>
      <c r="DG43" s="25">
        <v>207.27243000000001</v>
      </c>
      <c r="DH43" s="25">
        <v>180.02535</v>
      </c>
      <c r="DI43" s="25">
        <v>108.01521000000001</v>
      </c>
      <c r="DJ43" s="25">
        <v>152.77826999999999</v>
      </c>
      <c r="DK43" s="25">
        <v>90.499229999999997</v>
      </c>
    </row>
    <row r="44" spans="1:115" x14ac:dyDescent="0.3">
      <c r="A44" s="20">
        <f>I44/(H44+I44)*100</f>
        <v>97.894444251415862</v>
      </c>
      <c r="B44">
        <v>2017051041</v>
      </c>
      <c r="C44" t="s">
        <v>61</v>
      </c>
      <c r="D44" s="1">
        <v>9.26</v>
      </c>
      <c r="E44" s="14">
        <v>57.562000000000005</v>
      </c>
      <c r="F44" s="23">
        <v>215</v>
      </c>
      <c r="G44" s="23">
        <f t="shared" si="0"/>
        <v>3</v>
      </c>
      <c r="H44" s="15">
        <v>1.212</v>
      </c>
      <c r="I44" s="15">
        <v>56.35</v>
      </c>
      <c r="J44" t="s">
        <v>21</v>
      </c>
      <c r="K44" s="16">
        <v>9.0999999999999998E-2</v>
      </c>
      <c r="L44" s="17">
        <v>0.15</v>
      </c>
      <c r="M44" s="17">
        <v>6.2E-2</v>
      </c>
      <c r="N44" s="17">
        <v>2.9649999999999999</v>
      </c>
      <c r="O44" s="17">
        <v>-3.3000000000000002E-2</v>
      </c>
      <c r="P44" s="17">
        <v>3.1440000000000001</v>
      </c>
      <c r="Q44" s="18">
        <v>6.7386363636363633</v>
      </c>
      <c r="R44" s="18">
        <v>0.21199999999999999</v>
      </c>
      <c r="S44" s="18">
        <v>0.8086363636363636</v>
      </c>
      <c r="T44" s="18">
        <v>0.106</v>
      </c>
      <c r="U44" s="18">
        <v>0.91463636363636358</v>
      </c>
      <c r="V44" s="24">
        <v>7.6055452227592468E-3</v>
      </c>
      <c r="W44" s="17">
        <v>0.8380013108253479</v>
      </c>
      <c r="X44" t="s">
        <v>193</v>
      </c>
      <c r="Y44" t="s">
        <v>184</v>
      </c>
      <c r="Z44">
        <v>205.447</v>
      </c>
      <c r="AA44">
        <v>389.51600000000002</v>
      </c>
      <c r="AB44">
        <v>441.30200000000002</v>
      </c>
      <c r="AC44">
        <v>502.48500000000001</v>
      </c>
      <c r="AD44">
        <v>683.92100000000005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0.185</v>
      </c>
      <c r="AN44">
        <v>0.28599999999999998</v>
      </c>
      <c r="AO44">
        <v>0.24299999999999999</v>
      </c>
      <c r="AP44">
        <v>0.34599999999999997</v>
      </c>
      <c r="AQ44">
        <v>0.28499999999999998</v>
      </c>
      <c r="AR44">
        <v>0.249</v>
      </c>
      <c r="AS44">
        <v>0.26200000000000001</v>
      </c>
      <c r="AT44">
        <v>0.35699999999999998</v>
      </c>
      <c r="AU44">
        <v>0.54400000000000004</v>
      </c>
      <c r="AV44">
        <v>1.161</v>
      </c>
      <c r="AW44">
        <v>2.2669999999999999</v>
      </c>
      <c r="AX44">
        <v>4.5599999999999996</v>
      </c>
      <c r="AY44">
        <v>7.7720000000000002</v>
      </c>
      <c r="AZ44">
        <v>11.420999999999999</v>
      </c>
      <c r="BA44">
        <v>12.430999999999999</v>
      </c>
      <c r="BB44">
        <v>13.688000000000001</v>
      </c>
      <c r="BC44">
        <v>13.574</v>
      </c>
      <c r="BD44">
        <v>12.711</v>
      </c>
      <c r="BE44">
        <v>9.3510000000000009</v>
      </c>
      <c r="BF44">
        <v>6.9720000000000004</v>
      </c>
      <c r="BG44">
        <v>1.335</v>
      </c>
      <c r="BH44">
        <v>0</v>
      </c>
      <c r="BI44">
        <v>0</v>
      </c>
      <c r="BJ44">
        <v>0</v>
      </c>
      <c r="BK44">
        <v>0</v>
      </c>
      <c r="BL44" s="25">
        <f t="shared" si="1"/>
        <v>2.148008975550872</v>
      </c>
      <c r="BM44" s="2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0.185</v>
      </c>
      <c r="BW44">
        <v>0.47099999999999997</v>
      </c>
      <c r="BX44">
        <v>0.71399999999999997</v>
      </c>
      <c r="BY44">
        <v>1.06</v>
      </c>
      <c r="BZ44">
        <v>1.345</v>
      </c>
      <c r="CA44">
        <v>1.595</v>
      </c>
      <c r="CB44">
        <v>1.8560000000000001</v>
      </c>
      <c r="CC44">
        <v>2.2130000000000001</v>
      </c>
      <c r="CD44">
        <v>2.7570000000000001</v>
      </c>
      <c r="CE44">
        <v>3.9180000000000001</v>
      </c>
      <c r="CF44">
        <v>6.1859999999999999</v>
      </c>
      <c r="CG44">
        <v>10.746</v>
      </c>
      <c r="CH44">
        <v>18.518000000000001</v>
      </c>
      <c r="CI44">
        <v>29.939</v>
      </c>
      <c r="CJ44">
        <v>42.37</v>
      </c>
      <c r="CK44">
        <v>56.058</v>
      </c>
      <c r="CL44">
        <v>69.632000000000005</v>
      </c>
      <c r="CM44">
        <v>82.343000000000004</v>
      </c>
      <c r="CN44">
        <v>91.694000000000003</v>
      </c>
      <c r="CO44">
        <v>98.665000000000006</v>
      </c>
      <c r="CP44">
        <v>100</v>
      </c>
      <c r="CQ44">
        <v>100</v>
      </c>
      <c r="CR44">
        <v>100</v>
      </c>
      <c r="CS44">
        <v>100</v>
      </c>
      <c r="CT44">
        <v>100</v>
      </c>
      <c r="CV44" s="20">
        <v>88.526384000000007</v>
      </c>
      <c r="CW44" s="20">
        <v>2.033976</v>
      </c>
      <c r="CX44" s="20">
        <v>0.23245439999999998</v>
      </c>
      <c r="CY44" s="20">
        <v>0.34868159999999998</v>
      </c>
      <c r="CZ44" s="20">
        <v>9.6856000000000008E-3</v>
      </c>
      <c r="DA44" s="20">
        <v>3.9032968000000001</v>
      </c>
      <c r="DB44" s="20">
        <v>9.6855999999999998E-2</v>
      </c>
      <c r="DC44" s="20">
        <v>0.3293104</v>
      </c>
      <c r="DD44" s="20">
        <v>1.016988</v>
      </c>
      <c r="DE44" s="20">
        <v>2.9056799999999997E-2</v>
      </c>
      <c r="DF44" s="20">
        <v>96.497632799999991</v>
      </c>
      <c r="DG44" s="25">
        <v>305.09640000000002</v>
      </c>
      <c r="DH44" s="25">
        <v>304.12783999999999</v>
      </c>
      <c r="DI44" s="25">
        <v>142.37832</v>
      </c>
      <c r="DJ44" s="25">
        <v>180.15216000000001</v>
      </c>
      <c r="DK44" s="25">
        <v>34.868159999999996</v>
      </c>
    </row>
    <row r="45" spans="1:115" x14ac:dyDescent="0.3">
      <c r="A45" s="20">
        <f>I45/(H45+I45)*100</f>
        <v>99.660950057405287</v>
      </c>
      <c r="B45">
        <v>2017051042</v>
      </c>
      <c r="C45" t="s">
        <v>62</v>
      </c>
      <c r="E45" s="14">
        <v>55.744</v>
      </c>
      <c r="F45" s="23">
        <v>163</v>
      </c>
      <c r="G45" s="23">
        <f t="shared" si="0"/>
        <v>1</v>
      </c>
      <c r="H45" s="15">
        <v>0.189</v>
      </c>
      <c r="I45" s="15">
        <v>55.555</v>
      </c>
      <c r="J45" t="s">
        <v>63</v>
      </c>
      <c r="K45" s="16"/>
      <c r="L45" s="17"/>
      <c r="M45" s="17"/>
      <c r="N45" s="17"/>
      <c r="O45" s="17"/>
      <c r="P45" s="17"/>
      <c r="Q45" s="18"/>
      <c r="R45" s="18"/>
      <c r="S45" s="19"/>
      <c r="T45" s="19"/>
      <c r="U45" s="19"/>
      <c r="V45" s="24"/>
      <c r="W45" s="17"/>
      <c r="X45" t="s">
        <v>194</v>
      </c>
      <c r="Y45" t="s">
        <v>184</v>
      </c>
      <c r="Z45">
        <v>153.982</v>
      </c>
      <c r="AA45">
        <v>260.24400000000003</v>
      </c>
      <c r="AB45">
        <v>287.57400000000001</v>
      </c>
      <c r="AC45">
        <v>320.89499999999998</v>
      </c>
      <c r="AD45">
        <v>443.98200000000003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0.13400000000000001</v>
      </c>
      <c r="AL45">
        <v>0.192</v>
      </c>
      <c r="AM45">
        <v>0.69299999999999995</v>
      </c>
      <c r="AN45">
        <v>0.70399999999999996</v>
      </c>
      <c r="AO45">
        <v>0.57099999999999995</v>
      </c>
      <c r="AP45">
        <v>0.60699999999999998</v>
      </c>
      <c r="AQ45">
        <v>0.52800000000000002</v>
      </c>
      <c r="AR45">
        <v>0.53700000000000003</v>
      </c>
      <c r="AS45">
        <v>0.505</v>
      </c>
      <c r="AT45">
        <v>0.48799999999999999</v>
      </c>
      <c r="AU45">
        <v>0.94699999999999995</v>
      </c>
      <c r="AV45">
        <v>3.2320000000000002</v>
      </c>
      <c r="AW45">
        <v>7.1849999999999996</v>
      </c>
      <c r="AX45">
        <v>12.672000000000001</v>
      </c>
      <c r="AY45">
        <v>16.899999999999999</v>
      </c>
      <c r="AZ45">
        <v>18.117000000000001</v>
      </c>
      <c r="BA45">
        <v>13.656000000000001</v>
      </c>
      <c r="BB45">
        <v>9.9879999999999995</v>
      </c>
      <c r="BC45">
        <v>6.1280000000000001</v>
      </c>
      <c r="BD45">
        <v>3.359</v>
      </c>
      <c r="BE45">
        <v>1.615</v>
      </c>
      <c r="BF45">
        <v>1.1890000000000001</v>
      </c>
      <c r="BG45">
        <v>5.2999999999999999E-2</v>
      </c>
      <c r="BH45">
        <v>0</v>
      </c>
      <c r="BI45">
        <v>0</v>
      </c>
      <c r="BJ45">
        <v>0</v>
      </c>
      <c r="BK45">
        <v>0</v>
      </c>
      <c r="BL45" s="25">
        <f t="shared" si="1"/>
        <v>1.8675819251600838</v>
      </c>
      <c r="BM45" s="2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0.13400000000000001</v>
      </c>
      <c r="BU45">
        <v>0.32600000000000001</v>
      </c>
      <c r="BV45">
        <v>1.0189999999999999</v>
      </c>
      <c r="BW45">
        <v>1.7230000000000001</v>
      </c>
      <c r="BX45">
        <v>2.294</v>
      </c>
      <c r="BY45">
        <v>2.9009999999999998</v>
      </c>
      <c r="BZ45">
        <v>3.4289999999999998</v>
      </c>
      <c r="CA45">
        <v>3.9660000000000002</v>
      </c>
      <c r="CB45">
        <v>4.4710000000000001</v>
      </c>
      <c r="CC45">
        <v>4.9589999999999996</v>
      </c>
      <c r="CD45">
        <v>5.9059999999999997</v>
      </c>
      <c r="CE45">
        <v>9.1370000000000005</v>
      </c>
      <c r="CF45">
        <v>16.323</v>
      </c>
      <c r="CG45">
        <v>28.995000000000001</v>
      </c>
      <c r="CH45">
        <v>45.895000000000003</v>
      </c>
      <c r="CI45">
        <v>64.012</v>
      </c>
      <c r="CJ45">
        <v>77.668000000000006</v>
      </c>
      <c r="CK45">
        <v>87.656000000000006</v>
      </c>
      <c r="CL45">
        <v>93.784000000000006</v>
      </c>
      <c r="CM45">
        <v>97.143000000000001</v>
      </c>
      <c r="CN45">
        <v>98.757999999999996</v>
      </c>
      <c r="CO45">
        <v>99.947000000000003</v>
      </c>
      <c r="CP45">
        <v>100</v>
      </c>
      <c r="CQ45">
        <v>100</v>
      </c>
      <c r="CR45">
        <v>100</v>
      </c>
      <c r="CS45">
        <v>100</v>
      </c>
      <c r="CT45">
        <v>100</v>
      </c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</row>
    <row r="46" spans="1:115" x14ac:dyDescent="0.3">
      <c r="A46" s="20">
        <v>100</v>
      </c>
      <c r="B46">
        <v>2017051043</v>
      </c>
      <c r="C46" t="s">
        <v>64</v>
      </c>
      <c r="D46" s="1">
        <v>9.3000000000000007</v>
      </c>
      <c r="E46" s="14">
        <v>58.951999999999998</v>
      </c>
      <c r="F46" s="23">
        <v>165</v>
      </c>
      <c r="G46" s="23">
        <f t="shared" si="0"/>
        <v>2</v>
      </c>
      <c r="H46" s="15" t="s">
        <v>25</v>
      </c>
      <c r="I46" s="15">
        <v>58.951999999999998</v>
      </c>
      <c r="J46" t="s">
        <v>21</v>
      </c>
      <c r="K46" s="16">
        <v>0.12</v>
      </c>
      <c r="L46" s="17">
        <v>9.1999999999999998E-2</v>
      </c>
      <c r="M46" s="17">
        <v>6.8000000000000005E-2</v>
      </c>
      <c r="N46" s="17">
        <v>2.375</v>
      </c>
      <c r="O46" s="17">
        <v>4.0000000000000001E-3</v>
      </c>
      <c r="P46" s="17">
        <v>2.5390000000000001</v>
      </c>
      <c r="Q46" s="18">
        <v>5.3977272727272725</v>
      </c>
      <c r="R46" s="18">
        <v>0.16</v>
      </c>
      <c r="S46" s="18">
        <v>0.64772727272727271</v>
      </c>
      <c r="T46" s="18">
        <v>0.08</v>
      </c>
      <c r="U46" s="18">
        <v>0.72772727272727267</v>
      </c>
      <c r="V46" s="24">
        <v>5.438903346657753E-3</v>
      </c>
      <c r="W46" s="17">
        <v>0.68339449167251587</v>
      </c>
      <c r="X46" t="s">
        <v>195</v>
      </c>
      <c r="Y46" t="s">
        <v>184</v>
      </c>
      <c r="Z46">
        <v>157.34200000000001</v>
      </c>
      <c r="AA46">
        <v>228.35</v>
      </c>
      <c r="AB46">
        <v>245.45699999999999</v>
      </c>
      <c r="AC46">
        <v>264.92599999999999</v>
      </c>
      <c r="AD46">
        <v>323.52999999999997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0.245</v>
      </c>
      <c r="AN46">
        <v>0.248</v>
      </c>
      <c r="AO46">
        <v>0.26400000000000001</v>
      </c>
      <c r="AP46">
        <v>0.245</v>
      </c>
      <c r="AQ46">
        <v>0.33900000000000002</v>
      </c>
      <c r="AR46">
        <v>0.51200000000000001</v>
      </c>
      <c r="AS46">
        <v>0.441</v>
      </c>
      <c r="AT46">
        <v>0.218</v>
      </c>
      <c r="AU46">
        <v>0.60899999999999999</v>
      </c>
      <c r="AV46">
        <v>4.76</v>
      </c>
      <c r="AW46">
        <v>11.041</v>
      </c>
      <c r="AX46">
        <v>19.596</v>
      </c>
      <c r="AY46">
        <v>23.95</v>
      </c>
      <c r="AZ46">
        <v>21.512</v>
      </c>
      <c r="BA46">
        <v>10.861000000000001</v>
      </c>
      <c r="BB46">
        <v>4.7430000000000003</v>
      </c>
      <c r="BC46">
        <v>0.41799999999999998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 s="25">
        <f t="shared" si="1"/>
        <v>1.5600221174257349</v>
      </c>
      <c r="BM46" s="2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0.245</v>
      </c>
      <c r="BW46">
        <v>0.49299999999999999</v>
      </c>
      <c r="BX46">
        <v>0.75700000000000001</v>
      </c>
      <c r="BY46">
        <v>1.0009999999999999</v>
      </c>
      <c r="BZ46">
        <v>1.34</v>
      </c>
      <c r="CA46">
        <v>1.8520000000000001</v>
      </c>
      <c r="CB46">
        <v>2.2930000000000001</v>
      </c>
      <c r="CC46">
        <v>2.5110000000000001</v>
      </c>
      <c r="CD46">
        <v>3.12</v>
      </c>
      <c r="CE46">
        <v>7.8789999999999996</v>
      </c>
      <c r="CF46">
        <v>18.920000000000002</v>
      </c>
      <c r="CG46">
        <v>38.515999999999998</v>
      </c>
      <c r="CH46">
        <v>62.466000000000001</v>
      </c>
      <c r="CI46">
        <v>83.977999999999994</v>
      </c>
      <c r="CJ46">
        <v>94.838999999999999</v>
      </c>
      <c r="CK46">
        <v>99.581999999999994</v>
      </c>
      <c r="CL46">
        <v>100</v>
      </c>
      <c r="CM46">
        <v>100</v>
      </c>
      <c r="CN46">
        <v>100</v>
      </c>
      <c r="CO46">
        <v>100</v>
      </c>
      <c r="CP46">
        <v>100</v>
      </c>
      <c r="CQ46">
        <v>100</v>
      </c>
      <c r="CR46">
        <v>100</v>
      </c>
      <c r="CS46">
        <v>100</v>
      </c>
      <c r="CT46">
        <v>100</v>
      </c>
      <c r="CV46" s="20">
        <v>89.537420699999998</v>
      </c>
      <c r="CW46" s="20">
        <v>2.4950016000000002</v>
      </c>
      <c r="CX46" s="20">
        <v>0.1851759</v>
      </c>
      <c r="CY46" s="20">
        <v>0.37035180000000001</v>
      </c>
      <c r="CZ46" s="20">
        <v>9.7461000000000006E-3</v>
      </c>
      <c r="DA46" s="20">
        <v>2.9628144000000001</v>
      </c>
      <c r="DB46" s="20">
        <v>0.1754298</v>
      </c>
      <c r="DC46" s="20">
        <v>0.48730499999999999</v>
      </c>
      <c r="DD46" s="20">
        <v>1.0428326999999999</v>
      </c>
      <c r="DE46" s="20">
        <v>3.8984400000000002E-2</v>
      </c>
      <c r="DF46" s="20">
        <v>97.266078000000007</v>
      </c>
      <c r="DG46" s="25">
        <v>156.91220999999999</v>
      </c>
      <c r="DH46" s="25">
        <v>152.03916000000001</v>
      </c>
      <c r="DI46" s="25">
        <v>95.511780000000002</v>
      </c>
      <c r="DJ46" s="25">
        <v>155.9376</v>
      </c>
      <c r="DK46" s="25">
        <v>56.527380000000001</v>
      </c>
    </row>
    <row r="47" spans="1:115" x14ac:dyDescent="0.3">
      <c r="A47" s="20">
        <f t="shared" ref="A47:A52" si="3">I47/(H47+I47)*100</f>
        <v>99.837525804725132</v>
      </c>
      <c r="B47">
        <v>2017051044</v>
      </c>
      <c r="C47" t="s">
        <v>65</v>
      </c>
      <c r="D47" s="1">
        <v>9.43</v>
      </c>
      <c r="E47" s="14">
        <v>52.316000000000003</v>
      </c>
      <c r="F47" s="23">
        <v>213</v>
      </c>
      <c r="G47" s="23">
        <f t="shared" si="0"/>
        <v>3</v>
      </c>
      <c r="H47" s="15">
        <v>8.5000000000000006E-2</v>
      </c>
      <c r="I47" s="15">
        <v>52.231000000000002</v>
      </c>
      <c r="J47" t="s">
        <v>21</v>
      </c>
      <c r="K47" s="16">
        <v>0.122</v>
      </c>
      <c r="L47" s="17">
        <v>0.13700000000000001</v>
      </c>
      <c r="M47" s="17">
        <v>9.6000000000000002E-2</v>
      </c>
      <c r="N47" s="17">
        <v>2.9390000000000001</v>
      </c>
      <c r="O47" s="17">
        <v>0</v>
      </c>
      <c r="P47" s="17">
        <v>3.1720000000000002</v>
      </c>
      <c r="Q47" s="18">
        <v>6.6795454545454538</v>
      </c>
      <c r="R47" s="18">
        <v>0.23300000000000001</v>
      </c>
      <c r="S47" s="18">
        <v>0.80154545454545445</v>
      </c>
      <c r="T47" s="18">
        <v>0.11650000000000001</v>
      </c>
      <c r="U47" s="18">
        <v>0.9180454545454545</v>
      </c>
      <c r="V47" s="24">
        <v>7.2521017864346504E-3</v>
      </c>
      <c r="W47" s="17">
        <v>0.92973649501800537</v>
      </c>
      <c r="X47" t="s">
        <v>196</v>
      </c>
      <c r="Y47" t="s">
        <v>184</v>
      </c>
      <c r="Z47">
        <v>146.58199999999999</v>
      </c>
      <c r="AA47">
        <v>229.715</v>
      </c>
      <c r="AB47">
        <v>251.273</v>
      </c>
      <c r="AC47">
        <v>277.47199999999998</v>
      </c>
      <c r="AD47">
        <v>383.66199999999998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0.111</v>
      </c>
      <c r="AM47">
        <v>0.34899999999999998</v>
      </c>
      <c r="AN47">
        <v>0.26100000000000001</v>
      </c>
      <c r="AO47">
        <v>0.255</v>
      </c>
      <c r="AP47">
        <v>0.29399999999999998</v>
      </c>
      <c r="AQ47">
        <v>0.45</v>
      </c>
      <c r="AR47">
        <v>0.53400000000000003</v>
      </c>
      <c r="AS47">
        <v>0.45200000000000001</v>
      </c>
      <c r="AT47">
        <v>0.53800000000000003</v>
      </c>
      <c r="AU47">
        <v>1.6419999999999999</v>
      </c>
      <c r="AV47">
        <v>6.1210000000000004</v>
      </c>
      <c r="AW47">
        <v>11.295999999999999</v>
      </c>
      <c r="AX47">
        <v>17.442</v>
      </c>
      <c r="AY47">
        <v>19.704999999999998</v>
      </c>
      <c r="AZ47">
        <v>17.306000000000001</v>
      </c>
      <c r="BA47">
        <v>9.923</v>
      </c>
      <c r="BB47">
        <v>5.827</v>
      </c>
      <c r="BC47">
        <v>2.7410000000000001</v>
      </c>
      <c r="BD47">
        <v>1.6970000000000001</v>
      </c>
      <c r="BE47">
        <v>1.2170000000000001</v>
      </c>
      <c r="BF47">
        <v>1.5429999999999999</v>
      </c>
      <c r="BG47">
        <v>0.29399999999999998</v>
      </c>
      <c r="BH47">
        <v>0</v>
      </c>
      <c r="BI47">
        <v>0</v>
      </c>
      <c r="BJ47">
        <v>0</v>
      </c>
      <c r="BK47">
        <v>0</v>
      </c>
      <c r="BL47" s="25">
        <f t="shared" si="1"/>
        <v>1.7142145693195618</v>
      </c>
      <c r="BM47" s="2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0.111</v>
      </c>
      <c r="BV47">
        <v>0.46</v>
      </c>
      <c r="BW47">
        <v>0.72099999999999997</v>
      </c>
      <c r="BX47">
        <v>0.97599999999999998</v>
      </c>
      <c r="BY47">
        <v>1.2689999999999999</v>
      </c>
      <c r="BZ47">
        <v>1.72</v>
      </c>
      <c r="CA47">
        <v>2.254</v>
      </c>
      <c r="CB47">
        <v>2.706</v>
      </c>
      <c r="CC47">
        <v>3.2440000000000002</v>
      </c>
      <c r="CD47">
        <v>4.8869999999999996</v>
      </c>
      <c r="CE47">
        <v>11.007999999999999</v>
      </c>
      <c r="CF47">
        <v>22.303999999999998</v>
      </c>
      <c r="CG47">
        <v>39.746000000000002</v>
      </c>
      <c r="CH47">
        <v>59.451000000000001</v>
      </c>
      <c r="CI47">
        <v>76.757000000000005</v>
      </c>
      <c r="CJ47">
        <v>86.680999999999997</v>
      </c>
      <c r="CK47">
        <v>92.507999999999996</v>
      </c>
      <c r="CL47">
        <v>95.248999999999995</v>
      </c>
      <c r="CM47">
        <v>96.945999999999998</v>
      </c>
      <c r="CN47">
        <v>98.162999999999997</v>
      </c>
      <c r="CO47">
        <v>99.706000000000003</v>
      </c>
      <c r="CP47">
        <v>100</v>
      </c>
      <c r="CQ47">
        <v>100</v>
      </c>
      <c r="CR47">
        <v>100</v>
      </c>
      <c r="CS47">
        <v>100</v>
      </c>
      <c r="CT47">
        <v>100</v>
      </c>
      <c r="CV47" s="20">
        <v>87.542194800000004</v>
      </c>
      <c r="CW47" s="20">
        <v>2.6724527999999999</v>
      </c>
      <c r="CX47" s="20">
        <v>0.1839732</v>
      </c>
      <c r="CY47" s="20">
        <v>0.42604320000000001</v>
      </c>
      <c r="CZ47" s="20">
        <v>9.6828000000000001E-3</v>
      </c>
      <c r="DA47" s="20">
        <v>3.8150232000000002</v>
      </c>
      <c r="DB47" s="20">
        <v>0.22270440000000002</v>
      </c>
      <c r="DC47" s="20">
        <v>0.51318839999999999</v>
      </c>
      <c r="DD47" s="20">
        <v>1.1716188000000001</v>
      </c>
      <c r="DE47" s="20">
        <v>3.87312E-2</v>
      </c>
      <c r="DF47" s="20">
        <v>96.556881599999997</v>
      </c>
      <c r="DG47" s="25">
        <v>180.10007999999999</v>
      </c>
      <c r="DH47" s="25">
        <v>168.48072000000002</v>
      </c>
      <c r="DI47" s="25">
        <v>127.81296</v>
      </c>
      <c r="DJ47" s="25">
        <v>178.16352000000001</v>
      </c>
      <c r="DK47" s="25">
        <v>61.001640000000002</v>
      </c>
    </row>
    <row r="48" spans="1:115" x14ac:dyDescent="0.3">
      <c r="A48" s="20">
        <f t="shared" si="3"/>
        <v>99.797939381814544</v>
      </c>
      <c r="B48">
        <v>2017051045</v>
      </c>
      <c r="C48" t="s">
        <v>66</v>
      </c>
      <c r="E48" s="14">
        <v>49.984999999999999</v>
      </c>
      <c r="F48" s="23">
        <v>144</v>
      </c>
      <c r="G48" s="23">
        <f t="shared" si="0"/>
        <v>1</v>
      </c>
      <c r="H48" s="15">
        <v>0.10100000000000001</v>
      </c>
      <c r="I48" s="15">
        <v>49.884</v>
      </c>
      <c r="J48" t="s">
        <v>21</v>
      </c>
      <c r="K48" s="16"/>
      <c r="L48" s="17"/>
      <c r="M48" s="17"/>
      <c r="N48" s="17"/>
      <c r="O48" s="17"/>
      <c r="P48" s="17"/>
      <c r="Q48" s="18"/>
      <c r="R48" s="18"/>
      <c r="S48" s="19"/>
      <c r="T48" s="19"/>
      <c r="U48" s="19"/>
      <c r="V48" s="24"/>
      <c r="W48" s="17"/>
      <c r="X48" t="s">
        <v>197</v>
      </c>
      <c r="Y48" t="s">
        <v>184</v>
      </c>
      <c r="Z48">
        <v>144.416</v>
      </c>
      <c r="AA48">
        <v>225.03200000000001</v>
      </c>
      <c r="AB48">
        <v>243.19300000000001</v>
      </c>
      <c r="AC48">
        <v>263.87700000000001</v>
      </c>
      <c r="AD48">
        <v>326.93599999999998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0.122</v>
      </c>
      <c r="AL48">
        <v>0.183</v>
      </c>
      <c r="AM48">
        <v>0.48199999999999998</v>
      </c>
      <c r="AN48">
        <v>0.377</v>
      </c>
      <c r="AO48">
        <v>0.377</v>
      </c>
      <c r="AP48">
        <v>0.45200000000000001</v>
      </c>
      <c r="AQ48">
        <v>0.55700000000000005</v>
      </c>
      <c r="AR48">
        <v>0.69099999999999995</v>
      </c>
      <c r="AS48">
        <v>0.66700000000000004</v>
      </c>
      <c r="AT48">
        <v>0.68500000000000005</v>
      </c>
      <c r="AU48">
        <v>1.3939999999999999</v>
      </c>
      <c r="AV48">
        <v>5.5179999999999998</v>
      </c>
      <c r="AW48">
        <v>11.116</v>
      </c>
      <c r="AX48">
        <v>18.585000000000001</v>
      </c>
      <c r="AY48">
        <v>22.260999999999999</v>
      </c>
      <c r="AZ48">
        <v>20.102</v>
      </c>
      <c r="BA48">
        <v>10.651</v>
      </c>
      <c r="BB48">
        <v>5.0270000000000001</v>
      </c>
      <c r="BC48">
        <v>0.755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 s="25">
        <f t="shared" si="1"/>
        <v>1.6839754597828496</v>
      </c>
      <c r="BM48" s="2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0.122</v>
      </c>
      <c r="BU48">
        <v>0.30499999999999999</v>
      </c>
      <c r="BV48">
        <v>0.78700000000000003</v>
      </c>
      <c r="BW48">
        <v>1.163</v>
      </c>
      <c r="BX48">
        <v>1.54</v>
      </c>
      <c r="BY48">
        <v>1.992</v>
      </c>
      <c r="BZ48">
        <v>2.5489999999999999</v>
      </c>
      <c r="CA48">
        <v>3.2389999999999999</v>
      </c>
      <c r="CB48">
        <v>3.9060000000000001</v>
      </c>
      <c r="CC48">
        <v>4.5910000000000002</v>
      </c>
      <c r="CD48">
        <v>5.9850000000000003</v>
      </c>
      <c r="CE48">
        <v>11.503</v>
      </c>
      <c r="CF48">
        <v>22.619</v>
      </c>
      <c r="CG48">
        <v>41.204000000000001</v>
      </c>
      <c r="CH48">
        <v>63.465000000000003</v>
      </c>
      <c r="CI48">
        <v>83.566999999999993</v>
      </c>
      <c r="CJ48">
        <v>94.216999999999999</v>
      </c>
      <c r="CK48">
        <v>99.245000000000005</v>
      </c>
      <c r="CL48">
        <v>100</v>
      </c>
      <c r="CM48">
        <v>100</v>
      </c>
      <c r="CN48">
        <v>100</v>
      </c>
      <c r="CO48">
        <v>100</v>
      </c>
      <c r="CP48">
        <v>100</v>
      </c>
      <c r="CQ48">
        <v>100</v>
      </c>
      <c r="CR48">
        <v>100</v>
      </c>
      <c r="CS48">
        <v>100</v>
      </c>
      <c r="CT48">
        <v>100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5"/>
      <c r="DH48" s="25"/>
      <c r="DI48" s="25"/>
      <c r="DJ48" s="25"/>
      <c r="DK48" s="25"/>
    </row>
    <row r="49" spans="1:115" x14ac:dyDescent="0.3">
      <c r="A49" s="20">
        <f t="shared" si="3"/>
        <v>99.432750136686707</v>
      </c>
      <c r="B49">
        <v>2017051046</v>
      </c>
      <c r="C49" t="s">
        <v>67</v>
      </c>
      <c r="D49" s="1">
        <v>9.32</v>
      </c>
      <c r="E49" s="14">
        <v>73.160000000000011</v>
      </c>
      <c r="F49" s="23">
        <v>146</v>
      </c>
      <c r="G49" s="23">
        <f t="shared" si="0"/>
        <v>2</v>
      </c>
      <c r="H49" s="15">
        <v>0.41499999999999998</v>
      </c>
      <c r="I49" s="15">
        <v>72.745000000000005</v>
      </c>
      <c r="J49" t="s">
        <v>21</v>
      </c>
      <c r="K49" s="16">
        <v>8.7999999999999995E-2</v>
      </c>
      <c r="L49" s="17">
        <v>0.114</v>
      </c>
      <c r="M49" s="17">
        <v>5.2999999999999999E-2</v>
      </c>
      <c r="N49" s="17">
        <v>1.6890000000000001</v>
      </c>
      <c r="O49" s="17">
        <v>-4.2999999999999997E-2</v>
      </c>
      <c r="P49" s="17">
        <v>1.8130000000000002</v>
      </c>
      <c r="Q49" s="18">
        <v>3.8386363636363638</v>
      </c>
      <c r="R49" s="18">
        <v>0.16700000000000001</v>
      </c>
      <c r="S49" s="18">
        <v>0.46063636363636362</v>
      </c>
      <c r="T49" s="18">
        <v>8.3500000000000005E-2</v>
      </c>
      <c r="U49" s="18">
        <v>0.54413636363636364</v>
      </c>
      <c r="V49" s="24">
        <v>6.3072135671973228E-3</v>
      </c>
      <c r="W49" s="17">
        <v>0.48745149374008179</v>
      </c>
      <c r="X49" t="s">
        <v>198</v>
      </c>
      <c r="Y49" t="s">
        <v>184</v>
      </c>
      <c r="Z49">
        <v>221.41200000000001</v>
      </c>
      <c r="AA49">
        <v>395.702</v>
      </c>
      <c r="AB49">
        <v>445.90100000000001</v>
      </c>
      <c r="AC49">
        <v>505.20600000000002</v>
      </c>
      <c r="AD49">
        <v>680.79300000000001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0.125</v>
      </c>
      <c r="AQ49">
        <v>0.13700000000000001</v>
      </c>
      <c r="AR49">
        <v>0.11899999999999999</v>
      </c>
      <c r="AS49">
        <v>0.114</v>
      </c>
      <c r="AT49">
        <v>0.126</v>
      </c>
      <c r="AU49">
        <v>0.222</v>
      </c>
      <c r="AV49">
        <v>0.76800000000000002</v>
      </c>
      <c r="AW49">
        <v>1.9650000000000001</v>
      </c>
      <c r="AX49">
        <v>4.4160000000000004</v>
      </c>
      <c r="AY49">
        <v>7.8710000000000004</v>
      </c>
      <c r="AZ49">
        <v>11.815</v>
      </c>
      <c r="BA49">
        <v>12.994999999999999</v>
      </c>
      <c r="BB49">
        <v>14.346</v>
      </c>
      <c r="BC49">
        <v>14.182</v>
      </c>
      <c r="BD49">
        <v>13.175000000000001</v>
      </c>
      <c r="BE49">
        <v>9.6059999999999999</v>
      </c>
      <c r="BF49">
        <v>6.8639999999999999</v>
      </c>
      <c r="BG49">
        <v>1.155</v>
      </c>
      <c r="BH49">
        <v>0</v>
      </c>
      <c r="BI49">
        <v>0</v>
      </c>
      <c r="BJ49">
        <v>0</v>
      </c>
      <c r="BK49">
        <v>0</v>
      </c>
      <c r="BL49" s="25">
        <f t="shared" si="1"/>
        <v>2.0138971690784602</v>
      </c>
      <c r="BM49" s="2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0.125</v>
      </c>
      <c r="BZ49">
        <v>0.26200000000000001</v>
      </c>
      <c r="CA49">
        <v>0.38100000000000001</v>
      </c>
      <c r="CB49">
        <v>0.495</v>
      </c>
      <c r="CC49">
        <v>0.621</v>
      </c>
      <c r="CD49">
        <v>0.84199999999999997</v>
      </c>
      <c r="CE49">
        <v>1.61</v>
      </c>
      <c r="CF49">
        <v>3.5750000000000002</v>
      </c>
      <c r="CG49">
        <v>7.9909999999999997</v>
      </c>
      <c r="CH49">
        <v>15.862</v>
      </c>
      <c r="CI49">
        <v>27.678000000000001</v>
      </c>
      <c r="CJ49">
        <v>40.673000000000002</v>
      </c>
      <c r="CK49">
        <v>55.018999999999998</v>
      </c>
      <c r="CL49">
        <v>69.2</v>
      </c>
      <c r="CM49">
        <v>82.375</v>
      </c>
      <c r="CN49">
        <v>91.980999999999995</v>
      </c>
      <c r="CO49">
        <v>98.844999999999999</v>
      </c>
      <c r="CP49">
        <v>100</v>
      </c>
      <c r="CQ49">
        <v>100</v>
      </c>
      <c r="CR49">
        <v>100</v>
      </c>
      <c r="CS49">
        <v>100</v>
      </c>
      <c r="CT49">
        <v>100</v>
      </c>
      <c r="CV49" s="20">
        <v>91.137173399999995</v>
      </c>
      <c r="CW49" s="20">
        <v>2.1993888000000004</v>
      </c>
      <c r="CX49" s="20">
        <v>0.29456100000000002</v>
      </c>
      <c r="CY49" s="20">
        <v>0.37311060000000001</v>
      </c>
      <c r="CZ49" s="20">
        <v>9.8186999999999997E-3</v>
      </c>
      <c r="DA49" s="20">
        <v>2.1895701000000001</v>
      </c>
      <c r="DB49" s="20">
        <v>8.8368299999999997E-2</v>
      </c>
      <c r="DC49" s="20">
        <v>0.34365449999999997</v>
      </c>
      <c r="DD49" s="20">
        <v>1.1095130999999998</v>
      </c>
      <c r="DE49" s="20">
        <v>2.9456099999999999E-2</v>
      </c>
      <c r="DF49" s="20">
        <v>97.745158499999988</v>
      </c>
      <c r="DG49" s="25">
        <v>324.99896999999999</v>
      </c>
      <c r="DH49" s="25">
        <v>298.48847999999998</v>
      </c>
      <c r="DI49" s="25">
        <v>93.277650000000008</v>
      </c>
      <c r="DJ49" s="25">
        <v>214.04766000000001</v>
      </c>
      <c r="DK49" s="25">
        <v>31.419840000000001</v>
      </c>
    </row>
    <row r="50" spans="1:115" x14ac:dyDescent="0.3">
      <c r="A50" s="20">
        <f t="shared" si="3"/>
        <v>99.431105342850969</v>
      </c>
      <c r="B50">
        <v>2017051047</v>
      </c>
      <c r="C50" t="s">
        <v>68</v>
      </c>
      <c r="D50" s="1">
        <v>9.32</v>
      </c>
      <c r="E50" s="14">
        <v>46.23</v>
      </c>
      <c r="F50" s="23">
        <v>194</v>
      </c>
      <c r="G50" s="23">
        <f t="shared" si="0"/>
        <v>3</v>
      </c>
      <c r="H50" s="15">
        <v>0.26300000000000001</v>
      </c>
      <c r="I50" s="15">
        <v>45.966999999999999</v>
      </c>
      <c r="J50" t="s">
        <v>21</v>
      </c>
      <c r="K50" s="16">
        <v>6.7000000000000004E-2</v>
      </c>
      <c r="L50" s="17">
        <v>8.3000000000000004E-2</v>
      </c>
      <c r="M50" s="17">
        <v>4.1000000000000002E-2</v>
      </c>
      <c r="N50" s="17">
        <v>1.0469999999999999</v>
      </c>
      <c r="O50" s="17">
        <v>-0.04</v>
      </c>
      <c r="P50" s="17">
        <v>1.1309999999999998</v>
      </c>
      <c r="Q50" s="18">
        <v>2.3795454545454544</v>
      </c>
      <c r="R50" s="18">
        <v>0.124</v>
      </c>
      <c r="S50" s="18">
        <v>0.28554545454545449</v>
      </c>
      <c r="T50" s="18">
        <v>6.2E-2</v>
      </c>
      <c r="U50" s="18">
        <v>0.34754545454545449</v>
      </c>
      <c r="V50" s="24">
        <v>0</v>
      </c>
      <c r="W50" s="17">
        <v>0.35643240809440613</v>
      </c>
      <c r="X50" t="s">
        <v>199</v>
      </c>
      <c r="Y50" t="s">
        <v>184</v>
      </c>
      <c r="Z50">
        <v>266.315</v>
      </c>
      <c r="AA50">
        <v>442.81599999999997</v>
      </c>
      <c r="AB50">
        <v>484.31</v>
      </c>
      <c r="AC50">
        <v>530.99800000000005</v>
      </c>
      <c r="AD50">
        <v>666.93200000000002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0.124</v>
      </c>
      <c r="AQ50">
        <v>0.13700000000000001</v>
      </c>
      <c r="AR50">
        <v>0.10199999999999999</v>
      </c>
      <c r="AS50">
        <v>8.6999999999999994E-2</v>
      </c>
      <c r="AT50">
        <v>0.11899999999999999</v>
      </c>
      <c r="AU50">
        <v>0.22700000000000001</v>
      </c>
      <c r="AV50">
        <v>0.49199999999999999</v>
      </c>
      <c r="AW50">
        <v>0.86899999999999999</v>
      </c>
      <c r="AX50">
        <v>1.82</v>
      </c>
      <c r="AY50">
        <v>3.8490000000000002</v>
      </c>
      <c r="AZ50">
        <v>7.8330000000000002</v>
      </c>
      <c r="BA50">
        <v>11.807</v>
      </c>
      <c r="BB50">
        <v>16.742000000000001</v>
      </c>
      <c r="BC50">
        <v>19.323</v>
      </c>
      <c r="BD50">
        <v>18.318000000000001</v>
      </c>
      <c r="BE50">
        <v>11.688000000000001</v>
      </c>
      <c r="BF50">
        <v>6.0149999999999997</v>
      </c>
      <c r="BG50">
        <v>0.45</v>
      </c>
      <c r="BH50">
        <v>0</v>
      </c>
      <c r="BI50">
        <v>0</v>
      </c>
      <c r="BJ50">
        <v>0</v>
      </c>
      <c r="BK50">
        <v>0</v>
      </c>
      <c r="BL50" s="25">
        <f t="shared" si="1"/>
        <v>1.8185607269586768</v>
      </c>
      <c r="BM50" s="2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0.124</v>
      </c>
      <c r="BZ50">
        <v>0.26</v>
      </c>
      <c r="CA50">
        <v>0.36199999999999999</v>
      </c>
      <c r="CB50">
        <v>0.44800000000000001</v>
      </c>
      <c r="CC50">
        <v>0.56799999999999995</v>
      </c>
      <c r="CD50">
        <v>0.79500000000000004</v>
      </c>
      <c r="CE50">
        <v>1.2869999999999999</v>
      </c>
      <c r="CF50">
        <v>2.1560000000000001</v>
      </c>
      <c r="CG50">
        <v>3.976</v>
      </c>
      <c r="CH50">
        <v>7.8250000000000002</v>
      </c>
      <c r="CI50">
        <v>15.657999999999999</v>
      </c>
      <c r="CJ50">
        <v>27.465</v>
      </c>
      <c r="CK50">
        <v>44.207000000000001</v>
      </c>
      <c r="CL50">
        <v>63.53</v>
      </c>
      <c r="CM50">
        <v>81.847999999999999</v>
      </c>
      <c r="CN50">
        <v>93.534999999999997</v>
      </c>
      <c r="CO50">
        <v>99.55</v>
      </c>
      <c r="CP50">
        <v>100</v>
      </c>
      <c r="CQ50">
        <v>100</v>
      </c>
      <c r="CR50">
        <v>100</v>
      </c>
      <c r="CS50">
        <v>100</v>
      </c>
      <c r="CT50">
        <v>100</v>
      </c>
      <c r="CV50" s="20">
        <v>93.421318099999993</v>
      </c>
      <c r="CW50" s="20">
        <v>1.8587371999999998</v>
      </c>
      <c r="CX50" s="20">
        <v>0.22739870000000001</v>
      </c>
      <c r="CY50" s="20">
        <v>0.25705939999999999</v>
      </c>
      <c r="CZ50" s="20">
        <v>9.8869000000000005E-3</v>
      </c>
      <c r="DA50" s="20">
        <v>1.4830349999999999</v>
      </c>
      <c r="DB50" s="20">
        <v>5.9321399999999996E-2</v>
      </c>
      <c r="DC50" s="20">
        <v>0.25705939999999999</v>
      </c>
      <c r="DD50" s="20">
        <v>0.96891619999999989</v>
      </c>
      <c r="DE50" s="20">
        <v>2.9660699999999998E-2</v>
      </c>
      <c r="DF50" s="20">
        <v>98.542732300000011</v>
      </c>
      <c r="DG50" s="25">
        <v>279.79926999999998</v>
      </c>
      <c r="DH50" s="25">
        <v>259.03677999999996</v>
      </c>
      <c r="DI50" s="25">
        <v>71.185679999999991</v>
      </c>
      <c r="DJ50" s="25">
        <v>175.98681999999999</v>
      </c>
      <c r="DK50" s="25">
        <v>39.547599999999996</v>
      </c>
    </row>
    <row r="51" spans="1:115" x14ac:dyDescent="0.3">
      <c r="A51" s="20">
        <f t="shared" si="3"/>
        <v>91.245389455413317</v>
      </c>
      <c r="B51">
        <v>2017051048</v>
      </c>
      <c r="C51" t="s">
        <v>69</v>
      </c>
      <c r="E51" s="14">
        <v>73.744</v>
      </c>
      <c r="F51" s="23">
        <v>154</v>
      </c>
      <c r="G51" s="23">
        <f t="shared" si="0"/>
        <v>1</v>
      </c>
      <c r="H51" s="15">
        <v>6.4560000000000004</v>
      </c>
      <c r="I51" s="15">
        <v>67.287999999999997</v>
      </c>
      <c r="J51" t="s">
        <v>19</v>
      </c>
      <c r="K51" s="16"/>
      <c r="L51" s="17"/>
      <c r="M51" s="17"/>
      <c r="N51" s="17"/>
      <c r="O51" s="17"/>
      <c r="P51" s="17"/>
      <c r="Q51" s="18"/>
      <c r="R51" s="18"/>
      <c r="S51" s="19"/>
      <c r="T51" s="19"/>
      <c r="U51" s="19"/>
      <c r="V51" s="24"/>
      <c r="W51" s="17"/>
      <c r="X51" t="s">
        <v>200</v>
      </c>
      <c r="Y51" t="s">
        <v>184</v>
      </c>
      <c r="Z51">
        <v>172.15899999999999</v>
      </c>
      <c r="AA51">
        <v>271.52800000000002</v>
      </c>
      <c r="AB51">
        <v>297.80500000000001</v>
      </c>
      <c r="AC51">
        <v>329.24799999999999</v>
      </c>
      <c r="AD51">
        <v>442.02300000000002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0.10199999999999999</v>
      </c>
      <c r="AP51">
        <v>0.20300000000000001</v>
      </c>
      <c r="AQ51">
        <v>0.22</v>
      </c>
      <c r="AR51">
        <v>0.29299999999999998</v>
      </c>
      <c r="AS51">
        <v>0.312</v>
      </c>
      <c r="AT51">
        <v>0.313</v>
      </c>
      <c r="AU51">
        <v>0.69899999999999995</v>
      </c>
      <c r="AV51">
        <v>2.681</v>
      </c>
      <c r="AW51">
        <v>6.4690000000000003</v>
      </c>
      <c r="AX51">
        <v>12.206</v>
      </c>
      <c r="AY51">
        <v>17.41</v>
      </c>
      <c r="AZ51">
        <v>19.863</v>
      </c>
      <c r="BA51">
        <v>15.564</v>
      </c>
      <c r="BB51">
        <v>11.302</v>
      </c>
      <c r="BC51">
        <v>6.3970000000000002</v>
      </c>
      <c r="BD51">
        <v>2.9470000000000001</v>
      </c>
      <c r="BE51">
        <v>1.3640000000000001</v>
      </c>
      <c r="BF51">
        <v>1.468</v>
      </c>
      <c r="BG51">
        <v>0.185</v>
      </c>
      <c r="BH51">
        <v>0</v>
      </c>
      <c r="BI51">
        <v>0</v>
      </c>
      <c r="BJ51">
        <v>0</v>
      </c>
      <c r="BK51">
        <v>0</v>
      </c>
      <c r="BL51" s="25">
        <f t="shared" si="1"/>
        <v>1.7298253358813656</v>
      </c>
      <c r="BM51" s="2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0.10199999999999999</v>
      </c>
      <c r="BY51">
        <v>0.30499999999999999</v>
      </c>
      <c r="BZ51">
        <v>0.52500000000000002</v>
      </c>
      <c r="CA51">
        <v>0.81799999999999995</v>
      </c>
      <c r="CB51">
        <v>1.1299999999999999</v>
      </c>
      <c r="CC51">
        <v>1.444</v>
      </c>
      <c r="CD51">
        <v>2.1429999999999998</v>
      </c>
      <c r="CE51">
        <v>4.8239999999999998</v>
      </c>
      <c r="CF51">
        <v>11.292999999999999</v>
      </c>
      <c r="CG51">
        <v>23.498999999999999</v>
      </c>
      <c r="CH51">
        <v>40.908999999999999</v>
      </c>
      <c r="CI51">
        <v>60.773000000000003</v>
      </c>
      <c r="CJ51">
        <v>76.337000000000003</v>
      </c>
      <c r="CK51">
        <v>87.638999999999996</v>
      </c>
      <c r="CL51">
        <v>94.036000000000001</v>
      </c>
      <c r="CM51">
        <v>96.983000000000004</v>
      </c>
      <c r="CN51">
        <v>98.346999999999994</v>
      </c>
      <c r="CO51">
        <v>99.814999999999998</v>
      </c>
      <c r="CP51">
        <v>100</v>
      </c>
      <c r="CQ51">
        <v>100</v>
      </c>
      <c r="CR51">
        <v>100</v>
      </c>
      <c r="CS51">
        <v>100</v>
      </c>
      <c r="CT51">
        <v>100</v>
      </c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5"/>
      <c r="DH51" s="25"/>
      <c r="DI51" s="25"/>
      <c r="DJ51" s="25"/>
      <c r="DK51" s="25"/>
    </row>
    <row r="52" spans="1:115" x14ac:dyDescent="0.3">
      <c r="A52" s="20">
        <f t="shared" si="3"/>
        <v>99.733264051268719</v>
      </c>
      <c r="B52">
        <v>2017051049</v>
      </c>
      <c r="C52" t="s">
        <v>70</v>
      </c>
      <c r="D52" s="1">
        <v>9.3699999999999992</v>
      </c>
      <c r="E52" s="14">
        <v>57.735000000000007</v>
      </c>
      <c r="F52" s="23">
        <v>156</v>
      </c>
      <c r="G52" s="23">
        <f t="shared" si="0"/>
        <v>2</v>
      </c>
      <c r="H52" s="15">
        <v>0.154</v>
      </c>
      <c r="I52" s="15">
        <v>57.581000000000003</v>
      </c>
      <c r="J52" t="s">
        <v>21</v>
      </c>
      <c r="K52" s="16">
        <v>0.111</v>
      </c>
      <c r="L52" s="17">
        <v>0.11700000000000001</v>
      </c>
      <c r="M52" s="17">
        <v>6.9000000000000006E-2</v>
      </c>
      <c r="N52" s="17">
        <v>2.673</v>
      </c>
      <c r="O52" s="17">
        <v>2E-3</v>
      </c>
      <c r="P52" s="17">
        <v>2.8609999999999998</v>
      </c>
      <c r="Q52" s="18">
        <v>6.0750000000000002</v>
      </c>
      <c r="R52" s="18">
        <v>0.186</v>
      </c>
      <c r="S52" s="18">
        <v>0.72899999999999998</v>
      </c>
      <c r="T52" s="18">
        <v>9.2999999999999999E-2</v>
      </c>
      <c r="U52" s="18">
        <v>0.82199999999999995</v>
      </c>
      <c r="V52" s="24">
        <v>6.9408398121595383E-3</v>
      </c>
      <c r="W52" s="17">
        <v>0.75734645128250122</v>
      </c>
      <c r="X52" t="s">
        <v>201</v>
      </c>
      <c r="Y52" t="s">
        <v>184</v>
      </c>
      <c r="Z52">
        <v>157.04300000000001</v>
      </c>
      <c r="AA52">
        <v>233.642</v>
      </c>
      <c r="AB52">
        <v>253.50800000000001</v>
      </c>
      <c r="AC52">
        <v>277.09699999999998</v>
      </c>
      <c r="AD52">
        <v>367.06299999999999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0.14499999999999999</v>
      </c>
      <c r="AN52">
        <v>0.21099999999999999</v>
      </c>
      <c r="AO52">
        <v>0.22600000000000001</v>
      </c>
      <c r="AP52">
        <v>0.22800000000000001</v>
      </c>
      <c r="AQ52">
        <v>0.311</v>
      </c>
      <c r="AR52">
        <v>0.45300000000000001</v>
      </c>
      <c r="AS52">
        <v>0.38700000000000001</v>
      </c>
      <c r="AT52">
        <v>0.25700000000000001</v>
      </c>
      <c r="AU52">
        <v>0.84</v>
      </c>
      <c r="AV52">
        <v>4.9329999999999998</v>
      </c>
      <c r="AW52">
        <v>10.64</v>
      </c>
      <c r="AX52">
        <v>18.093</v>
      </c>
      <c r="AY52">
        <v>21.609000000000002</v>
      </c>
      <c r="AZ52">
        <v>19.381</v>
      </c>
      <c r="BA52">
        <v>10.609</v>
      </c>
      <c r="BB52">
        <v>5.6449999999999996</v>
      </c>
      <c r="BC52">
        <v>2.1240000000000001</v>
      </c>
      <c r="BD52">
        <v>1.222</v>
      </c>
      <c r="BE52">
        <v>0.95299999999999996</v>
      </c>
      <c r="BF52">
        <v>1.5029999999999999</v>
      </c>
      <c r="BG52">
        <v>0.23</v>
      </c>
      <c r="BH52">
        <v>0</v>
      </c>
      <c r="BI52">
        <v>0</v>
      </c>
      <c r="BJ52">
        <v>0</v>
      </c>
      <c r="BK52">
        <v>0</v>
      </c>
      <c r="BL52" s="25">
        <f t="shared" si="1"/>
        <v>1.6142585151837394</v>
      </c>
      <c r="BM52" s="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0.14499999999999999</v>
      </c>
      <c r="BW52">
        <v>0.35599999999999998</v>
      </c>
      <c r="BX52">
        <v>0.58199999999999996</v>
      </c>
      <c r="BY52">
        <v>0.81</v>
      </c>
      <c r="BZ52">
        <v>1.121</v>
      </c>
      <c r="CA52">
        <v>1.573</v>
      </c>
      <c r="CB52">
        <v>1.9610000000000001</v>
      </c>
      <c r="CC52">
        <v>2.218</v>
      </c>
      <c r="CD52">
        <v>3.0579999999999998</v>
      </c>
      <c r="CE52">
        <v>7.9909999999999997</v>
      </c>
      <c r="CF52">
        <v>18.631</v>
      </c>
      <c r="CG52">
        <v>36.723999999999997</v>
      </c>
      <c r="CH52">
        <v>58.332999999999998</v>
      </c>
      <c r="CI52">
        <v>77.713999999999999</v>
      </c>
      <c r="CJ52">
        <v>88.322000000000003</v>
      </c>
      <c r="CK52">
        <v>93.968000000000004</v>
      </c>
      <c r="CL52">
        <v>96.090999999999994</v>
      </c>
      <c r="CM52">
        <v>97.313999999999993</v>
      </c>
      <c r="CN52">
        <v>98.266999999999996</v>
      </c>
      <c r="CO52">
        <v>99.77</v>
      </c>
      <c r="CP52">
        <v>100</v>
      </c>
      <c r="CQ52">
        <v>100</v>
      </c>
      <c r="CR52">
        <v>100</v>
      </c>
      <c r="CS52">
        <v>100</v>
      </c>
      <c r="CT52">
        <v>100</v>
      </c>
      <c r="CV52" s="20">
        <v>88.658765299999999</v>
      </c>
      <c r="CW52" s="20">
        <v>2.3993333000000003</v>
      </c>
      <c r="CX52" s="20">
        <v>0.19427800000000001</v>
      </c>
      <c r="CY52" s="20">
        <v>0.41769770000000001</v>
      </c>
      <c r="CZ52" s="20">
        <v>9.7138999999999993E-3</v>
      </c>
      <c r="DA52" s="20">
        <v>3.4872900999999996</v>
      </c>
      <c r="DB52" s="20">
        <v>0.16513630000000001</v>
      </c>
      <c r="DC52" s="20">
        <v>0.47598109999999999</v>
      </c>
      <c r="DD52" s="20">
        <v>1.0005317</v>
      </c>
      <c r="DE52" s="20">
        <v>3.8855599999999997E-2</v>
      </c>
      <c r="DF52" s="20">
        <v>96.808727400000009</v>
      </c>
      <c r="DG52" s="25">
        <v>145.70849999999999</v>
      </c>
      <c r="DH52" s="25">
        <v>126.2807</v>
      </c>
      <c r="DI52" s="25">
        <v>110.73846</v>
      </c>
      <c r="DJ52" s="25">
        <v>144.73711</v>
      </c>
      <c r="DK52" s="25">
        <v>122.39514</v>
      </c>
    </row>
    <row r="53" spans="1:115" x14ac:dyDescent="0.3">
      <c r="A53" s="20">
        <v>100</v>
      </c>
      <c r="B53">
        <v>2017051050</v>
      </c>
      <c r="C53" t="s">
        <v>71</v>
      </c>
      <c r="D53" s="1">
        <v>9.35</v>
      </c>
      <c r="E53" s="14">
        <v>87.864000000000004</v>
      </c>
      <c r="F53" s="23">
        <v>204</v>
      </c>
      <c r="G53" s="23">
        <f t="shared" si="0"/>
        <v>3</v>
      </c>
      <c r="H53" s="15" t="s">
        <v>25</v>
      </c>
      <c r="I53" s="15">
        <v>87.864000000000004</v>
      </c>
      <c r="J53" t="s">
        <v>21</v>
      </c>
      <c r="K53" s="16">
        <v>7.3999999999999996E-2</v>
      </c>
      <c r="L53" s="17">
        <v>7.8E-2</v>
      </c>
      <c r="M53" s="17">
        <v>4.5999999999999999E-2</v>
      </c>
      <c r="N53" s="17">
        <v>0.98499999999999999</v>
      </c>
      <c r="O53" s="17">
        <v>-2.5999999999999999E-2</v>
      </c>
      <c r="P53" s="17">
        <v>1.083</v>
      </c>
      <c r="Q53" s="18">
        <v>2.2386363636363638</v>
      </c>
      <c r="R53" s="18">
        <v>0.124</v>
      </c>
      <c r="S53" s="18">
        <v>0.26863636363636362</v>
      </c>
      <c r="T53" s="18">
        <v>6.2E-2</v>
      </c>
      <c r="U53" s="18">
        <v>0.33063636363636362</v>
      </c>
      <c r="V53" s="24">
        <v>6.1260932125151157E-3</v>
      </c>
      <c r="W53" s="17">
        <v>0.33915096521377563</v>
      </c>
      <c r="X53" t="s">
        <v>202</v>
      </c>
      <c r="Y53" t="s">
        <v>184</v>
      </c>
      <c r="Z53">
        <v>205.88900000000001</v>
      </c>
      <c r="AA53">
        <v>343.21199999999999</v>
      </c>
      <c r="AB53">
        <v>378.10500000000002</v>
      </c>
      <c r="AC53">
        <v>418.947</v>
      </c>
      <c r="AD53">
        <v>557.11300000000006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7.8E-2</v>
      </c>
      <c r="AN53">
        <v>0.20699999999999999</v>
      </c>
      <c r="AO53">
        <v>0.188</v>
      </c>
      <c r="AP53">
        <v>0.29199999999999998</v>
      </c>
      <c r="AQ53">
        <v>0.222</v>
      </c>
      <c r="AR53">
        <v>0.19500000000000001</v>
      </c>
      <c r="AS53">
        <v>0.23200000000000001</v>
      </c>
      <c r="AT53">
        <v>0.34300000000000003</v>
      </c>
      <c r="AU53">
        <v>0.48899999999999999</v>
      </c>
      <c r="AV53">
        <v>1.0189999999999999</v>
      </c>
      <c r="AW53">
        <v>2.2690000000000001</v>
      </c>
      <c r="AX53">
        <v>5.2930000000000001</v>
      </c>
      <c r="AY53">
        <v>10.016</v>
      </c>
      <c r="AZ53">
        <v>15.552</v>
      </c>
      <c r="BA53">
        <v>16.821000000000002</v>
      </c>
      <c r="BB53">
        <v>17.013000000000002</v>
      </c>
      <c r="BC53">
        <v>13.786</v>
      </c>
      <c r="BD53">
        <v>9.0180000000000007</v>
      </c>
      <c r="BE53">
        <v>4.4059999999999997</v>
      </c>
      <c r="BF53">
        <v>2.3849999999999998</v>
      </c>
      <c r="BG53">
        <v>0.17699999999999999</v>
      </c>
      <c r="BH53">
        <v>0</v>
      </c>
      <c r="BI53">
        <v>0</v>
      </c>
      <c r="BJ53">
        <v>0</v>
      </c>
      <c r="BK53">
        <v>0</v>
      </c>
      <c r="BL53" s="25">
        <f t="shared" si="1"/>
        <v>1.8364507088771134</v>
      </c>
      <c r="BM53" s="2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7.8E-2</v>
      </c>
      <c r="BW53">
        <v>0.28499999999999998</v>
      </c>
      <c r="BX53">
        <v>0.47299999999999998</v>
      </c>
      <c r="BY53">
        <v>0.76500000000000001</v>
      </c>
      <c r="BZ53">
        <v>0.98699999999999999</v>
      </c>
      <c r="CA53">
        <v>1.1830000000000001</v>
      </c>
      <c r="CB53">
        <v>1.415</v>
      </c>
      <c r="CC53">
        <v>1.758</v>
      </c>
      <c r="CD53">
        <v>2.246</v>
      </c>
      <c r="CE53">
        <v>3.2650000000000001</v>
      </c>
      <c r="CF53">
        <v>5.5339999999999998</v>
      </c>
      <c r="CG53">
        <v>10.827</v>
      </c>
      <c r="CH53">
        <v>20.843</v>
      </c>
      <c r="CI53">
        <v>36.393999999999998</v>
      </c>
      <c r="CJ53">
        <v>53.215000000000003</v>
      </c>
      <c r="CK53">
        <v>70.227999999999994</v>
      </c>
      <c r="CL53">
        <v>84.013999999999996</v>
      </c>
      <c r="CM53">
        <v>93.031999999999996</v>
      </c>
      <c r="CN53">
        <v>97.438000000000002</v>
      </c>
      <c r="CO53">
        <v>99.822999999999993</v>
      </c>
      <c r="CP53">
        <v>100</v>
      </c>
      <c r="CQ53">
        <v>100</v>
      </c>
      <c r="CR53">
        <v>100</v>
      </c>
      <c r="CS53">
        <v>100</v>
      </c>
      <c r="CT53">
        <v>100</v>
      </c>
      <c r="CV53" s="20">
        <v>93.011655099999999</v>
      </c>
      <c r="CW53" s="20">
        <v>2.1860656999999999</v>
      </c>
      <c r="CX53" s="20">
        <v>0.20772569999999999</v>
      </c>
      <c r="CY53" s="20">
        <v>0.28685929999999998</v>
      </c>
      <c r="CZ53" s="20">
        <v>9.8916999999999998E-3</v>
      </c>
      <c r="DA53" s="20">
        <v>1.3947296999999999</v>
      </c>
      <c r="DB53" s="20">
        <v>9.8917000000000005E-2</v>
      </c>
      <c r="DC53" s="20">
        <v>0.36599290000000001</v>
      </c>
      <c r="DD53" s="20">
        <v>1.0188451000000001</v>
      </c>
      <c r="DE53" s="20">
        <v>2.9675099999999999E-2</v>
      </c>
      <c r="DF53" s="20">
        <v>98.580682199999998</v>
      </c>
      <c r="DG53" s="25">
        <v>218.60657</v>
      </c>
      <c r="DH53" s="25">
        <v>201.79068000000001</v>
      </c>
      <c r="DI53" s="25">
        <v>64.296049999999994</v>
      </c>
      <c r="DJ53" s="25">
        <v>182.00728000000001</v>
      </c>
      <c r="DK53" s="25">
        <v>29.6751</v>
      </c>
    </row>
    <row r="54" spans="1:115" x14ac:dyDescent="0.3">
      <c r="A54" s="20">
        <f>I54/(H54+I54)*100</f>
        <v>99.279648690207381</v>
      </c>
      <c r="B54">
        <v>2017051051</v>
      </c>
      <c r="C54" t="s">
        <v>72</v>
      </c>
      <c r="E54" s="14">
        <v>72.186999999999998</v>
      </c>
      <c r="F54" s="23">
        <v>178</v>
      </c>
      <c r="G54" s="23">
        <f t="shared" si="0"/>
        <v>1</v>
      </c>
      <c r="H54" s="15">
        <v>0.52</v>
      </c>
      <c r="I54" s="15">
        <v>71.667000000000002</v>
      </c>
      <c r="J54" t="s">
        <v>21</v>
      </c>
      <c r="K54" s="16"/>
      <c r="L54" s="17"/>
      <c r="M54" s="17"/>
      <c r="N54" s="17"/>
      <c r="O54" s="17"/>
      <c r="P54" s="17"/>
      <c r="Q54" s="18"/>
      <c r="R54" s="18"/>
      <c r="S54" s="19"/>
      <c r="T54" s="19"/>
      <c r="U54" s="19"/>
      <c r="V54" s="24"/>
      <c r="W54" s="17"/>
      <c r="X54" t="s">
        <v>203</v>
      </c>
      <c r="Y54" t="s">
        <v>184</v>
      </c>
      <c r="Z54">
        <v>171.22200000000001</v>
      </c>
      <c r="AA54">
        <v>279.47500000000002</v>
      </c>
      <c r="AB54">
        <v>314.61099999999999</v>
      </c>
      <c r="AC54">
        <v>360.55099999999999</v>
      </c>
      <c r="AD54">
        <v>526.173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0.14799999999999999</v>
      </c>
      <c r="AN54">
        <v>0.20899999999999999</v>
      </c>
      <c r="AO54">
        <v>0.21199999999999999</v>
      </c>
      <c r="AP54">
        <v>0.223</v>
      </c>
      <c r="AQ54">
        <v>0.251</v>
      </c>
      <c r="AR54">
        <v>0.34200000000000003</v>
      </c>
      <c r="AS54">
        <v>0.30299999999999999</v>
      </c>
      <c r="AT54">
        <v>0.14499999999999999</v>
      </c>
      <c r="AU54">
        <v>0.42599999999999999</v>
      </c>
      <c r="AV54">
        <v>2.7229999999999999</v>
      </c>
      <c r="AW54">
        <v>6.77</v>
      </c>
      <c r="AX54">
        <v>12.17</v>
      </c>
      <c r="AY54">
        <v>15.819000000000001</v>
      </c>
      <c r="AZ54">
        <v>16.382000000000001</v>
      </c>
      <c r="BA54">
        <v>12.625</v>
      </c>
      <c r="BB54">
        <v>10.601000000000001</v>
      </c>
      <c r="BC54">
        <v>8.5679999999999996</v>
      </c>
      <c r="BD54">
        <v>6.4450000000000003</v>
      </c>
      <c r="BE54">
        <v>3.524</v>
      </c>
      <c r="BF54">
        <v>2.0310000000000001</v>
      </c>
      <c r="BG54">
        <v>8.4000000000000005E-2</v>
      </c>
      <c r="BH54">
        <v>0</v>
      </c>
      <c r="BI54">
        <v>0</v>
      </c>
      <c r="BJ54">
        <v>0</v>
      </c>
      <c r="BK54">
        <v>0</v>
      </c>
      <c r="BL54" s="25">
        <f t="shared" si="1"/>
        <v>1.8374449545035099</v>
      </c>
      <c r="BM54" s="2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0.14799999999999999</v>
      </c>
      <c r="BW54">
        <v>0.35699999999999998</v>
      </c>
      <c r="BX54">
        <v>0.56899999999999995</v>
      </c>
      <c r="BY54">
        <v>0.79200000000000004</v>
      </c>
      <c r="BZ54">
        <v>1.0429999999999999</v>
      </c>
      <c r="CA54">
        <v>1.385</v>
      </c>
      <c r="CB54">
        <v>1.6870000000000001</v>
      </c>
      <c r="CC54">
        <v>1.833</v>
      </c>
      <c r="CD54">
        <v>2.2589999999999999</v>
      </c>
      <c r="CE54">
        <v>4.9820000000000002</v>
      </c>
      <c r="CF54">
        <v>11.752000000000001</v>
      </c>
      <c r="CG54">
        <v>23.922000000000001</v>
      </c>
      <c r="CH54">
        <v>39.741</v>
      </c>
      <c r="CI54">
        <v>56.122</v>
      </c>
      <c r="CJ54">
        <v>68.747</v>
      </c>
      <c r="CK54">
        <v>79.347999999999999</v>
      </c>
      <c r="CL54">
        <v>87.915999999999997</v>
      </c>
      <c r="CM54">
        <v>94.361000000000004</v>
      </c>
      <c r="CN54">
        <v>97.885000000000005</v>
      </c>
      <c r="CO54">
        <v>99.915999999999997</v>
      </c>
      <c r="CP54">
        <v>100</v>
      </c>
      <c r="CQ54">
        <v>100</v>
      </c>
      <c r="CR54">
        <v>100</v>
      </c>
      <c r="CS54">
        <v>100</v>
      </c>
      <c r="CT54">
        <v>100</v>
      </c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5"/>
      <c r="DH54" s="25"/>
      <c r="DI54" s="25"/>
      <c r="DJ54" s="25"/>
      <c r="DK54" s="25"/>
    </row>
    <row r="55" spans="1:115" x14ac:dyDescent="0.3">
      <c r="A55" s="20">
        <f>I55/(H55+I55)*100</f>
        <v>99.523816934065763</v>
      </c>
      <c r="B55">
        <v>2017051052</v>
      </c>
      <c r="C55" t="s">
        <v>73</v>
      </c>
      <c r="D55" s="1">
        <v>9.33</v>
      </c>
      <c r="E55" s="14">
        <v>64.260999999999996</v>
      </c>
      <c r="F55" s="23">
        <v>180</v>
      </c>
      <c r="G55" s="23">
        <f t="shared" si="0"/>
        <v>2</v>
      </c>
      <c r="H55" s="15">
        <v>0.30599999999999999</v>
      </c>
      <c r="I55" s="15">
        <v>63.954999999999998</v>
      </c>
      <c r="J55" t="s">
        <v>21</v>
      </c>
      <c r="K55" s="16">
        <v>0.11600000000000001</v>
      </c>
      <c r="L55" s="17">
        <v>9.9000000000000005E-2</v>
      </c>
      <c r="M55" s="17">
        <v>6.0999999999999999E-2</v>
      </c>
      <c r="N55" s="17">
        <v>2.3109999999999999</v>
      </c>
      <c r="O55" s="17">
        <v>-1.7000000000000001E-2</v>
      </c>
      <c r="P55" s="17">
        <v>2.4540000000000002</v>
      </c>
      <c r="Q55" s="18">
        <v>5.252272727272727</v>
      </c>
      <c r="R55" s="18">
        <v>0.16</v>
      </c>
      <c r="S55" s="18">
        <v>0.63027272727272721</v>
      </c>
      <c r="T55" s="18">
        <v>0.08</v>
      </c>
      <c r="U55" s="18">
        <v>0.71027272727272717</v>
      </c>
      <c r="V55" s="24">
        <v>7.7695022337138653E-3</v>
      </c>
      <c r="W55" s="17">
        <v>0.79282557964324951</v>
      </c>
      <c r="X55" t="s">
        <v>204</v>
      </c>
      <c r="Y55" t="s">
        <v>184</v>
      </c>
      <c r="Z55">
        <v>154.642</v>
      </c>
      <c r="AA55">
        <v>239.47900000000001</v>
      </c>
      <c r="AB55">
        <v>262.59100000000001</v>
      </c>
      <c r="AC55">
        <v>291.11700000000002</v>
      </c>
      <c r="AD55">
        <v>423.98899999999998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0.159</v>
      </c>
      <c r="AN55">
        <v>0.24199999999999999</v>
      </c>
      <c r="AO55">
        <v>0.25900000000000001</v>
      </c>
      <c r="AP55">
        <v>0.29399999999999998</v>
      </c>
      <c r="AQ55">
        <v>0.40300000000000002</v>
      </c>
      <c r="AR55">
        <v>0.51900000000000002</v>
      </c>
      <c r="AS55">
        <v>0.45700000000000002</v>
      </c>
      <c r="AT55">
        <v>0.41099999999999998</v>
      </c>
      <c r="AU55">
        <v>1.0880000000000001</v>
      </c>
      <c r="AV55">
        <v>4.9379999999999997</v>
      </c>
      <c r="AW55">
        <v>9.9960000000000004</v>
      </c>
      <c r="AX55">
        <v>16.475000000000001</v>
      </c>
      <c r="AY55">
        <v>19.518000000000001</v>
      </c>
      <c r="AZ55">
        <v>17.82</v>
      </c>
      <c r="BA55">
        <v>10.653</v>
      </c>
      <c r="BB55">
        <v>6.532</v>
      </c>
      <c r="BC55">
        <v>3.4790000000000001</v>
      </c>
      <c r="BD55">
        <v>2.5209999999999999</v>
      </c>
      <c r="BE55">
        <v>1.9119999999999999</v>
      </c>
      <c r="BF55">
        <v>2.016</v>
      </c>
      <c r="BG55">
        <v>0.309</v>
      </c>
      <c r="BH55">
        <v>0</v>
      </c>
      <c r="BI55">
        <v>0</v>
      </c>
      <c r="BJ55">
        <v>0</v>
      </c>
      <c r="BK55">
        <v>0</v>
      </c>
      <c r="BL55" s="25">
        <f t="shared" si="1"/>
        <v>1.6980574488172684</v>
      </c>
      <c r="BM55" s="2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0.159</v>
      </c>
      <c r="BW55">
        <v>0.4</v>
      </c>
      <c r="BX55">
        <v>0.65900000000000003</v>
      </c>
      <c r="BY55">
        <v>0.95399999999999996</v>
      </c>
      <c r="BZ55">
        <v>1.3560000000000001</v>
      </c>
      <c r="CA55">
        <v>1.875</v>
      </c>
      <c r="CB55">
        <v>2.3330000000000002</v>
      </c>
      <c r="CC55">
        <v>2.7429999999999999</v>
      </c>
      <c r="CD55">
        <v>3.831</v>
      </c>
      <c r="CE55">
        <v>8.77</v>
      </c>
      <c r="CF55">
        <v>18.765000000000001</v>
      </c>
      <c r="CG55">
        <v>35.24</v>
      </c>
      <c r="CH55">
        <v>54.758000000000003</v>
      </c>
      <c r="CI55">
        <v>72.578000000000003</v>
      </c>
      <c r="CJ55">
        <v>83.230999999999995</v>
      </c>
      <c r="CK55">
        <v>89.763000000000005</v>
      </c>
      <c r="CL55">
        <v>93.242000000000004</v>
      </c>
      <c r="CM55">
        <v>95.763000000000005</v>
      </c>
      <c r="CN55">
        <v>97.676000000000002</v>
      </c>
      <c r="CO55">
        <v>99.691000000000003</v>
      </c>
      <c r="CP55">
        <v>100</v>
      </c>
      <c r="CQ55">
        <v>100</v>
      </c>
      <c r="CR55">
        <v>100</v>
      </c>
      <c r="CS55">
        <v>100</v>
      </c>
      <c r="CT55">
        <v>100</v>
      </c>
      <c r="CV55" s="20">
        <v>89.410663600000007</v>
      </c>
      <c r="CW55" s="20">
        <v>2.3313494000000006</v>
      </c>
      <c r="CX55" s="20">
        <v>0.23411040000000002</v>
      </c>
      <c r="CY55" s="20">
        <v>0.46822080000000005</v>
      </c>
      <c r="CZ55" s="20">
        <v>9.7546000000000004E-3</v>
      </c>
      <c r="DA55" s="20">
        <v>3.2190180000000002</v>
      </c>
      <c r="DB55" s="20">
        <v>0.16582820000000004</v>
      </c>
      <c r="DC55" s="20">
        <v>0.43895700000000004</v>
      </c>
      <c r="DD55" s="20">
        <v>0.96570540000000005</v>
      </c>
      <c r="DE55" s="20">
        <v>3.9018400000000002E-2</v>
      </c>
      <c r="DF55" s="20">
        <v>97.243607400000002</v>
      </c>
      <c r="DG55" s="25">
        <v>233.13494000000003</v>
      </c>
      <c r="DH55" s="25">
        <v>200.94476000000003</v>
      </c>
      <c r="DI55" s="25">
        <v>103.39876000000001</v>
      </c>
      <c r="DJ55" s="25">
        <v>158.02452000000002</v>
      </c>
      <c r="DK55" s="25">
        <v>149.24538000000001</v>
      </c>
    </row>
    <row r="56" spans="1:115" x14ac:dyDescent="0.3">
      <c r="A56" s="20">
        <f>I56/(H56+I56)*100</f>
        <v>99.707589641145901</v>
      </c>
      <c r="B56">
        <v>2017051053</v>
      </c>
      <c r="C56" t="s">
        <v>74</v>
      </c>
      <c r="D56" s="1">
        <v>9.41</v>
      </c>
      <c r="E56" s="14">
        <v>69.081000000000003</v>
      </c>
      <c r="F56" s="23">
        <v>228</v>
      </c>
      <c r="G56" s="23">
        <f t="shared" si="0"/>
        <v>3</v>
      </c>
      <c r="H56" s="15">
        <v>0.20200000000000001</v>
      </c>
      <c r="I56" s="15">
        <v>68.879000000000005</v>
      </c>
      <c r="J56" t="s">
        <v>21</v>
      </c>
      <c r="K56" s="16">
        <v>0.14000000000000001</v>
      </c>
      <c r="L56" s="17">
        <v>0.13800000000000001</v>
      </c>
      <c r="M56" s="17">
        <v>9.7000000000000003E-2</v>
      </c>
      <c r="N56" s="17">
        <v>3.2469999999999999</v>
      </c>
      <c r="O56" s="17">
        <v>8.0000000000000002E-3</v>
      </c>
      <c r="P56" s="17">
        <v>3.4899999999999998</v>
      </c>
      <c r="Q56" s="18">
        <v>7.379545454545454</v>
      </c>
      <c r="R56" s="18">
        <v>0.23500000000000001</v>
      </c>
      <c r="S56" s="18">
        <v>0.88554545454545441</v>
      </c>
      <c r="T56" s="18">
        <v>0.11750000000000001</v>
      </c>
      <c r="U56" s="18">
        <v>1.0030454545454544</v>
      </c>
      <c r="V56" s="24">
        <v>6.1156358569860458E-3</v>
      </c>
      <c r="W56" s="17">
        <v>0.90203732252120972</v>
      </c>
      <c r="X56" t="s">
        <v>205</v>
      </c>
      <c r="Y56" t="s">
        <v>184</v>
      </c>
      <c r="Z56">
        <v>151.69999999999999</v>
      </c>
      <c r="AA56">
        <v>227.154</v>
      </c>
      <c r="AB56">
        <v>245.79</v>
      </c>
      <c r="AC56">
        <v>267.65499999999997</v>
      </c>
      <c r="AD56">
        <v>342.26900000000001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0.104</v>
      </c>
      <c r="AM56">
        <v>0.32</v>
      </c>
      <c r="AN56">
        <v>0.24</v>
      </c>
      <c r="AO56">
        <v>0.26</v>
      </c>
      <c r="AP56">
        <v>0.26500000000000001</v>
      </c>
      <c r="AQ56">
        <v>0.41499999999999998</v>
      </c>
      <c r="AR56">
        <v>0.56000000000000005</v>
      </c>
      <c r="AS56">
        <v>0.46</v>
      </c>
      <c r="AT56">
        <v>0.32300000000000001</v>
      </c>
      <c r="AU56">
        <v>1.04</v>
      </c>
      <c r="AV56">
        <v>5.5389999999999997</v>
      </c>
      <c r="AW56">
        <v>11.507999999999999</v>
      </c>
      <c r="AX56">
        <v>18.974</v>
      </c>
      <c r="AY56">
        <v>22.067</v>
      </c>
      <c r="AZ56">
        <v>18.975000000000001</v>
      </c>
      <c r="BA56">
        <v>10.554</v>
      </c>
      <c r="BB56">
        <v>4.4820000000000002</v>
      </c>
      <c r="BC56">
        <v>1.5229999999999999</v>
      </c>
      <c r="BD56">
        <v>0.437</v>
      </c>
      <c r="BE56">
        <v>0.36499999999999999</v>
      </c>
      <c r="BF56">
        <v>1.2589999999999999</v>
      </c>
      <c r="BG56">
        <v>0.33100000000000002</v>
      </c>
      <c r="BH56">
        <v>0</v>
      </c>
      <c r="BI56">
        <v>0</v>
      </c>
      <c r="BJ56">
        <v>0</v>
      </c>
      <c r="BK56">
        <v>0</v>
      </c>
      <c r="BL56" s="25">
        <f t="shared" si="1"/>
        <v>1.6202373104812129</v>
      </c>
      <c r="BM56" s="2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0.104</v>
      </c>
      <c r="BV56">
        <v>0.42399999999999999</v>
      </c>
      <c r="BW56">
        <v>0.66500000000000004</v>
      </c>
      <c r="BX56">
        <v>0.92500000000000004</v>
      </c>
      <c r="BY56">
        <v>1.19</v>
      </c>
      <c r="BZ56">
        <v>1.605</v>
      </c>
      <c r="CA56">
        <v>2.165</v>
      </c>
      <c r="CB56">
        <v>2.6240000000000001</v>
      </c>
      <c r="CC56">
        <v>2.9470000000000001</v>
      </c>
      <c r="CD56">
        <v>3.9870000000000001</v>
      </c>
      <c r="CE56">
        <v>9.5250000000000004</v>
      </c>
      <c r="CF56">
        <v>21.033999999999999</v>
      </c>
      <c r="CG56">
        <v>40.008000000000003</v>
      </c>
      <c r="CH56">
        <v>62.075000000000003</v>
      </c>
      <c r="CI56">
        <v>81.05</v>
      </c>
      <c r="CJ56">
        <v>91.602999999999994</v>
      </c>
      <c r="CK56">
        <v>96.084999999999994</v>
      </c>
      <c r="CL56">
        <v>97.608000000000004</v>
      </c>
      <c r="CM56">
        <v>98.045000000000002</v>
      </c>
      <c r="CN56">
        <v>98.41</v>
      </c>
      <c r="CO56">
        <v>99.668999999999997</v>
      </c>
      <c r="CP56">
        <v>100</v>
      </c>
      <c r="CQ56">
        <v>100</v>
      </c>
      <c r="CR56">
        <v>100</v>
      </c>
      <c r="CS56">
        <v>100</v>
      </c>
      <c r="CT56">
        <v>100</v>
      </c>
      <c r="CV56" s="20">
        <v>87.216087000000016</v>
      </c>
      <c r="CW56" s="20">
        <v>2.5768170000000001</v>
      </c>
      <c r="CX56" s="20">
        <v>0.17371800000000001</v>
      </c>
      <c r="CY56" s="20">
        <v>0.40534200000000004</v>
      </c>
      <c r="CZ56" s="20">
        <v>9.6510000000000016E-3</v>
      </c>
      <c r="DA56" s="20">
        <v>4.0437690000000011</v>
      </c>
      <c r="DB56" s="20">
        <v>0.22197300000000003</v>
      </c>
      <c r="DC56" s="20">
        <v>0.51150300000000004</v>
      </c>
      <c r="DD56" s="20">
        <v>1.0809120000000001</v>
      </c>
      <c r="DE56" s="20">
        <v>3.8604000000000006E-2</v>
      </c>
      <c r="DF56" s="20">
        <v>96.239772000000031</v>
      </c>
      <c r="DG56" s="25">
        <v>122.5677</v>
      </c>
      <c r="DH56" s="25">
        <v>109.05630000000001</v>
      </c>
      <c r="DI56" s="25">
        <v>133.18380000000002</v>
      </c>
      <c r="DJ56" s="25">
        <v>144.76500000000001</v>
      </c>
      <c r="DK56" s="25">
        <v>89.754300000000001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R3" sqref="R3"/>
    </sheetView>
  </sheetViews>
  <sheetFormatPr defaultRowHeight="14.4" x14ac:dyDescent="0.3"/>
  <cols>
    <col min="2" max="2" width="10.88671875" customWidth="1"/>
    <col min="4" max="4" width="14.21875" customWidth="1"/>
    <col min="5" max="5" width="14.88671875" customWidth="1"/>
    <col min="6" max="6" width="21.6640625" customWidth="1"/>
    <col min="9" max="9" width="14" customWidth="1"/>
    <col min="15" max="15" width="10.33203125" customWidth="1"/>
    <col min="17" max="17" width="12.77734375" customWidth="1"/>
  </cols>
  <sheetData>
    <row r="1" spans="1:17" s="28" customFormat="1" x14ac:dyDescent="0.3">
      <c r="A1" s="28" t="s">
        <v>75</v>
      </c>
      <c r="B1" s="28" t="s">
        <v>257</v>
      </c>
      <c r="C1" s="28" t="s">
        <v>258</v>
      </c>
      <c r="D1" s="28" t="s">
        <v>259</v>
      </c>
      <c r="E1" s="28" t="s">
        <v>260</v>
      </c>
      <c r="F1" s="28" t="s">
        <v>76</v>
      </c>
      <c r="I1" s="28" t="s">
        <v>4</v>
      </c>
      <c r="J1" s="28" t="s">
        <v>314</v>
      </c>
      <c r="L1" s="28" t="s">
        <v>315</v>
      </c>
      <c r="O1" s="28" t="s">
        <v>312</v>
      </c>
      <c r="P1" s="28" t="s">
        <v>313</v>
      </c>
      <c r="Q1" s="29" t="s">
        <v>316</v>
      </c>
    </row>
    <row r="2" spans="1:17" x14ac:dyDescent="0.3">
      <c r="A2" t="s">
        <v>77</v>
      </c>
      <c r="B2" s="27">
        <v>42949.466377314813</v>
      </c>
      <c r="C2" t="s">
        <v>261</v>
      </c>
      <c r="D2" t="s">
        <v>262</v>
      </c>
      <c r="E2" t="s">
        <v>263</v>
      </c>
      <c r="F2">
        <v>170</v>
      </c>
      <c r="I2" t="s">
        <v>18</v>
      </c>
      <c r="J2" t="str">
        <f>LEFT(I2,2)&amp;"-"&amp;RIGHT(LEFT(I2,4),1)</f>
        <v>Z1-2</v>
      </c>
      <c r="K2">
        <f>VLOOKUP(J2,$A$2:$F$26,2,FALSE)</f>
        <v>42949.381180555552</v>
      </c>
      <c r="L2">
        <f>VALUE(RIGHT(TRIM(I2),1))</f>
        <v>2</v>
      </c>
      <c r="M2">
        <f>K2+VLOOKUP(L2,$O$2:$Q$5,3,FALSE)</f>
        <v>42951.381180555552</v>
      </c>
      <c r="O2">
        <v>1</v>
      </c>
      <c r="P2" t="s">
        <v>104</v>
      </c>
      <c r="Q2">
        <v>0</v>
      </c>
    </row>
    <row r="3" spans="1:17" x14ac:dyDescent="0.3">
      <c r="A3" t="s">
        <v>78</v>
      </c>
      <c r="B3" s="27">
        <v>42949.499097222222</v>
      </c>
      <c r="C3" t="s">
        <v>264</v>
      </c>
      <c r="D3" t="s">
        <v>265</v>
      </c>
      <c r="E3" t="s">
        <v>263</v>
      </c>
      <c r="F3">
        <v>185</v>
      </c>
      <c r="I3" t="s">
        <v>20</v>
      </c>
      <c r="J3" t="str">
        <f>LEFT(I3,2)&amp;"-"&amp;RIGHT(LEFT(I3,4),1)</f>
        <v>Z1-2</v>
      </c>
      <c r="K3">
        <f>VLOOKUP(J3,$A$2:$F$26,2,FALSE)</f>
        <v>42949.381180555552</v>
      </c>
      <c r="L3">
        <f>VALUE(RIGHT(TRIM(I3),1))</f>
        <v>3</v>
      </c>
      <c r="M3">
        <f>K3+VLOOKUP(L3,$O$2:$Q$5,3,FALSE)</f>
        <v>42999.381180555552</v>
      </c>
      <c r="O3">
        <v>2</v>
      </c>
      <c r="P3" t="s">
        <v>105</v>
      </c>
      <c r="Q3">
        <v>2</v>
      </c>
    </row>
    <row r="4" spans="1:17" x14ac:dyDescent="0.3">
      <c r="A4" t="s">
        <v>79</v>
      </c>
      <c r="B4" s="27">
        <v>42949.510740740741</v>
      </c>
      <c r="C4" t="s">
        <v>266</v>
      </c>
      <c r="D4" t="s">
        <v>267</v>
      </c>
      <c r="E4" t="s">
        <v>263</v>
      </c>
      <c r="F4">
        <v>165</v>
      </c>
      <c r="I4" t="s">
        <v>22</v>
      </c>
      <c r="J4" t="str">
        <f>LEFT(I4,2)&amp;"-"&amp;RIGHT(LEFT(I4,4),1)</f>
        <v>Z1-2</v>
      </c>
      <c r="K4">
        <f>VLOOKUP(J4,$A$2:$F$26,2,FALSE)</f>
        <v>42949.381180555552</v>
      </c>
      <c r="L4">
        <f>VALUE(RIGHT(TRIM(I4),1))</f>
        <v>4</v>
      </c>
      <c r="M4">
        <f>K4+VLOOKUP(L4,$O$2:$Q$5,3,FALSE)</f>
        <v>43039.381180555552</v>
      </c>
      <c r="O4">
        <v>3</v>
      </c>
      <c r="P4" t="s">
        <v>106</v>
      </c>
      <c r="Q4">
        <v>50</v>
      </c>
    </row>
    <row r="5" spans="1:17" x14ac:dyDescent="0.3">
      <c r="A5" t="s">
        <v>80</v>
      </c>
      <c r="B5" s="27">
        <v>42949.528379629628</v>
      </c>
      <c r="C5" t="s">
        <v>268</v>
      </c>
      <c r="D5" t="s">
        <v>269</v>
      </c>
      <c r="E5" t="s">
        <v>263</v>
      </c>
      <c r="F5">
        <v>163</v>
      </c>
      <c r="I5" t="s">
        <v>23</v>
      </c>
      <c r="J5" t="str">
        <f>LEFT(I5,2)&amp;"-"&amp;RIGHT(LEFT(I5,4),1)</f>
        <v>Z1-3</v>
      </c>
      <c r="K5">
        <f>VLOOKUP(J5,$A$2:$F$26,2,FALSE)</f>
        <v>42949.412303240744</v>
      </c>
      <c r="L5">
        <f>VALUE(RIGHT(TRIM(I5),1))</f>
        <v>2</v>
      </c>
      <c r="M5">
        <f>K5+VLOOKUP(L5,$O$2:$Q$5,3,FALSE)</f>
        <v>42951.412303240744</v>
      </c>
      <c r="O5">
        <v>4</v>
      </c>
      <c r="P5" t="s">
        <v>107</v>
      </c>
      <c r="Q5">
        <v>90</v>
      </c>
    </row>
    <row r="6" spans="1:17" x14ac:dyDescent="0.3">
      <c r="A6" t="s">
        <v>81</v>
      </c>
      <c r="B6" s="27">
        <v>42949.618298611109</v>
      </c>
      <c r="C6" t="s">
        <v>270</v>
      </c>
      <c r="D6" t="s">
        <v>271</v>
      </c>
      <c r="E6" t="s">
        <v>263</v>
      </c>
      <c r="F6">
        <v>144</v>
      </c>
      <c r="I6" t="s">
        <v>24</v>
      </c>
      <c r="J6" t="str">
        <f>LEFT(I6,2)&amp;"-"&amp;RIGHT(LEFT(I6,4),1)</f>
        <v>Z1-3</v>
      </c>
      <c r="K6">
        <f>VLOOKUP(J6,$A$2:$F$26,2,FALSE)</f>
        <v>42949.412303240744</v>
      </c>
      <c r="L6">
        <f>VALUE(RIGHT(TRIM(I6),1))</f>
        <v>3</v>
      </c>
      <c r="M6">
        <f>K6+VLOOKUP(L6,$O$2:$Q$5,3,FALSE)</f>
        <v>42999.412303240744</v>
      </c>
      <c r="O6" s="27"/>
    </row>
    <row r="7" spans="1:17" x14ac:dyDescent="0.3">
      <c r="A7" t="s">
        <v>82</v>
      </c>
      <c r="B7" s="27">
        <v>42949.685532407406</v>
      </c>
      <c r="C7" t="s">
        <v>272</v>
      </c>
      <c r="D7" t="s">
        <v>273</v>
      </c>
      <c r="E7" t="s">
        <v>263</v>
      </c>
      <c r="F7">
        <v>154</v>
      </c>
      <c r="I7" t="s">
        <v>26</v>
      </c>
      <c r="J7" t="str">
        <f>LEFT(I7,2)&amp;"-"&amp;RIGHT(LEFT(I7,4),1)</f>
        <v>Z1-3</v>
      </c>
      <c r="K7">
        <f>VLOOKUP(J7,$A$2:$F$26,2,FALSE)</f>
        <v>42949.412303240744</v>
      </c>
      <c r="L7">
        <f>VALUE(RIGHT(TRIM(I7),1))</f>
        <v>4</v>
      </c>
      <c r="M7">
        <f>K7+VLOOKUP(L7,$O$2:$Q$5,3,FALSE)</f>
        <v>43039.412303240744</v>
      </c>
      <c r="O7" s="27"/>
    </row>
    <row r="8" spans="1:17" x14ac:dyDescent="0.3">
      <c r="A8" t="s">
        <v>83</v>
      </c>
      <c r="B8" s="27">
        <v>42949.693518518521</v>
      </c>
      <c r="C8" t="s">
        <v>274</v>
      </c>
      <c r="D8" t="s">
        <v>275</v>
      </c>
      <c r="E8" t="s">
        <v>263</v>
      </c>
      <c r="F8">
        <v>178</v>
      </c>
      <c r="I8" t="s">
        <v>27</v>
      </c>
      <c r="J8" t="str">
        <f>LEFT(I8,2)&amp;"-"&amp;RIGHT(LEFT(I8,4),1)</f>
        <v>Z1-4</v>
      </c>
      <c r="K8">
        <f>VLOOKUP(J8,$A$2:$F$26,2,FALSE)</f>
        <v>42949.423425925925</v>
      </c>
      <c r="L8">
        <f>VALUE(RIGHT(TRIM(I8),1))</f>
        <v>2</v>
      </c>
      <c r="M8">
        <f>K8+VLOOKUP(L8,$O$2:$Q$5,3,FALSE)</f>
        <v>42951.423425925925</v>
      </c>
      <c r="O8" s="27"/>
    </row>
    <row r="9" spans="1:17" x14ac:dyDescent="0.3">
      <c r="A9" t="s">
        <v>84</v>
      </c>
      <c r="B9" s="27">
        <v>42949.549444444441</v>
      </c>
      <c r="C9" t="s">
        <v>276</v>
      </c>
      <c r="D9" t="s">
        <v>277</v>
      </c>
      <c r="E9" t="s">
        <v>263</v>
      </c>
      <c r="F9" t="s">
        <v>85</v>
      </c>
      <c r="I9" t="s">
        <v>28</v>
      </c>
      <c r="J9" t="str">
        <f>LEFT(I9,2)&amp;"-"&amp;RIGHT(LEFT(I9,4),1)</f>
        <v>Z1-4</v>
      </c>
      <c r="K9">
        <f>VLOOKUP(J9,$A$2:$F$26,2,FALSE)</f>
        <v>42949.423425925925</v>
      </c>
      <c r="L9">
        <f>VALUE(RIGHT(TRIM(I9),1))</f>
        <v>3</v>
      </c>
      <c r="M9">
        <f>K9+VLOOKUP(L9,$O$2:$Q$5,3,FALSE)</f>
        <v>42999.423425925925</v>
      </c>
      <c r="O9" s="27"/>
    </row>
    <row r="10" spans="1:17" x14ac:dyDescent="0.3">
      <c r="A10" t="s">
        <v>86</v>
      </c>
      <c r="B10" s="27">
        <v>42949.566307870373</v>
      </c>
      <c r="C10" t="s">
        <v>278</v>
      </c>
      <c r="D10" t="s">
        <v>279</v>
      </c>
      <c r="E10" t="s">
        <v>263</v>
      </c>
      <c r="F10">
        <v>168</v>
      </c>
      <c r="I10" t="s">
        <v>29</v>
      </c>
      <c r="J10" t="str">
        <f>LEFT(I10,2)&amp;"-"&amp;RIGHT(LEFT(I10,4),1)</f>
        <v>Z1-4</v>
      </c>
      <c r="K10">
        <f>VLOOKUP(J10,$A$2:$F$26,2,FALSE)</f>
        <v>42949.423425925925</v>
      </c>
      <c r="L10">
        <f>VALUE(RIGHT(TRIM(I10),1))</f>
        <v>4</v>
      </c>
      <c r="M10">
        <f>K10+VLOOKUP(L10,$O$2:$Q$5,3,FALSE)</f>
        <v>43039.423425925925</v>
      </c>
      <c r="O10" s="27"/>
    </row>
    <row r="11" spans="1:17" x14ac:dyDescent="0.3">
      <c r="A11" t="s">
        <v>87</v>
      </c>
      <c r="B11" s="27">
        <v>42949.580937500003</v>
      </c>
      <c r="C11" t="s">
        <v>280</v>
      </c>
      <c r="D11" t="s">
        <v>281</v>
      </c>
      <c r="E11" t="s">
        <v>263</v>
      </c>
      <c r="F11">
        <v>145</v>
      </c>
      <c r="I11" t="s">
        <v>30</v>
      </c>
      <c r="J11" t="str">
        <f>LEFT(I11,2)&amp;"-"&amp;RIGHT(LEFT(I11,4),1)</f>
        <v>Z1-5</v>
      </c>
      <c r="K11">
        <f>VLOOKUP(J11,$A$2:$F$26,2,FALSE)</f>
        <v>42949.436365740738</v>
      </c>
      <c r="L11">
        <f>VALUE(RIGHT(TRIM(I11),1))</f>
        <v>2</v>
      </c>
      <c r="M11">
        <f>K11+VLOOKUP(L11,$O$2:$Q$5,3,FALSE)</f>
        <v>42951.436365740738</v>
      </c>
      <c r="O11" s="27"/>
    </row>
    <row r="12" spans="1:17" x14ac:dyDescent="0.3">
      <c r="A12" t="s">
        <v>88</v>
      </c>
      <c r="B12" s="27">
        <v>42949.591400462959</v>
      </c>
      <c r="C12" t="s">
        <v>282</v>
      </c>
      <c r="D12" t="s">
        <v>283</v>
      </c>
      <c r="E12" t="s">
        <v>263</v>
      </c>
      <c r="F12">
        <v>144</v>
      </c>
      <c r="I12" t="s">
        <v>31</v>
      </c>
      <c r="J12" t="str">
        <f>LEFT(I12,2)&amp;"-"&amp;RIGHT(LEFT(I12,4),1)</f>
        <v>Z1-5</v>
      </c>
      <c r="K12">
        <f>VLOOKUP(J12,$A$2:$F$26,2,FALSE)</f>
        <v>42949.436365740738</v>
      </c>
      <c r="L12">
        <f>VALUE(RIGHT(TRIM(I12),1))</f>
        <v>3</v>
      </c>
      <c r="M12">
        <f>K12+VLOOKUP(L12,$O$2:$Q$5,3,FALSE)</f>
        <v>42999.436365740738</v>
      </c>
      <c r="O12" s="27"/>
    </row>
    <row r="13" spans="1:17" x14ac:dyDescent="0.3">
      <c r="A13" t="s">
        <v>89</v>
      </c>
      <c r="B13" s="27">
        <v>42949.600231481483</v>
      </c>
      <c r="C13" t="s">
        <v>284</v>
      </c>
      <c r="D13" t="s">
        <v>285</v>
      </c>
      <c r="E13" t="s">
        <v>263</v>
      </c>
      <c r="F13">
        <v>154</v>
      </c>
      <c r="I13" t="s">
        <v>32</v>
      </c>
      <c r="J13" t="str">
        <f>LEFT(I13,2)&amp;"-"&amp;RIGHT(LEFT(I13,4),1)</f>
        <v>Z1-5</v>
      </c>
      <c r="K13">
        <f>VLOOKUP(J13,$A$2:$F$26,2,FALSE)</f>
        <v>42949.436365740738</v>
      </c>
      <c r="L13">
        <f>VALUE(RIGHT(TRIM(I13),1))</f>
        <v>4</v>
      </c>
      <c r="M13">
        <f>K13+VLOOKUP(L13,$O$2:$Q$5,3,FALSE)</f>
        <v>43039.436365740738</v>
      </c>
      <c r="O13" s="27"/>
    </row>
    <row r="14" spans="1:17" x14ac:dyDescent="0.3">
      <c r="A14" t="s">
        <v>90</v>
      </c>
      <c r="B14" s="27">
        <v>42949.609293981484</v>
      </c>
      <c r="C14" t="s">
        <v>286</v>
      </c>
      <c r="D14" t="s">
        <v>287</v>
      </c>
      <c r="E14" t="s">
        <v>263</v>
      </c>
      <c r="F14" t="s">
        <v>91</v>
      </c>
      <c r="I14" t="s">
        <v>33</v>
      </c>
      <c r="J14" t="str">
        <f>LEFT(I14,2)&amp;"-"&amp;RIGHT(LEFT(I14,4),1)</f>
        <v>N1-2</v>
      </c>
      <c r="K14">
        <f>VLOOKUP(J14,$A$2:$F$26,2,FALSE)</f>
        <v>42949.566307870373</v>
      </c>
      <c r="L14">
        <f>VALUE(RIGHT(TRIM(I14),1))</f>
        <v>2</v>
      </c>
      <c r="M14">
        <f>K14+VLOOKUP(L14,$O$2:$Q$5,3,FALSE)</f>
        <v>42951.566307870373</v>
      </c>
      <c r="O14" s="27"/>
    </row>
    <row r="15" spans="1:17" x14ac:dyDescent="0.3">
      <c r="A15" t="s">
        <v>92</v>
      </c>
      <c r="B15" s="27">
        <v>42949.627604166664</v>
      </c>
      <c r="C15" t="s">
        <v>288</v>
      </c>
      <c r="D15" t="s">
        <v>289</v>
      </c>
      <c r="E15" t="s">
        <v>263</v>
      </c>
      <c r="F15">
        <v>246</v>
      </c>
      <c r="I15" t="s">
        <v>34</v>
      </c>
      <c r="J15" t="str">
        <f>LEFT(I15,2)&amp;"-"&amp;RIGHT(LEFT(I15,4),1)</f>
        <v>N1-2</v>
      </c>
      <c r="K15">
        <f>VLOOKUP(J15,$A$2:$F$26,2,FALSE)</f>
        <v>42949.566307870373</v>
      </c>
      <c r="L15">
        <f>VALUE(RIGHT(TRIM(I15),1))</f>
        <v>3</v>
      </c>
      <c r="M15">
        <f>K15+VLOOKUP(L15,$O$2:$Q$5,3,FALSE)</f>
        <v>42999.566307870373</v>
      </c>
      <c r="O15" s="27"/>
    </row>
    <row r="16" spans="1:17" x14ac:dyDescent="0.3">
      <c r="A16" t="s">
        <v>93</v>
      </c>
      <c r="B16" s="27">
        <v>42949.634756944448</v>
      </c>
      <c r="C16" t="s">
        <v>290</v>
      </c>
      <c r="D16" t="s">
        <v>291</v>
      </c>
      <c r="E16" t="s">
        <v>263</v>
      </c>
      <c r="F16">
        <v>168</v>
      </c>
      <c r="I16" t="s">
        <v>35</v>
      </c>
      <c r="J16" t="str">
        <f>LEFT(I16,2)&amp;"-"&amp;RIGHT(LEFT(I16,4),1)</f>
        <v>N1-2</v>
      </c>
      <c r="K16">
        <f>VLOOKUP(J16,$A$2:$F$26,2,FALSE)</f>
        <v>42949.566307870373</v>
      </c>
      <c r="L16">
        <f>VALUE(RIGHT(TRIM(I16),1))</f>
        <v>4</v>
      </c>
      <c r="M16">
        <f>K16+VLOOKUP(L16,$O$2:$Q$5,3,FALSE)</f>
        <v>43039.566307870373</v>
      </c>
      <c r="O16" s="27"/>
    </row>
    <row r="17" spans="1:15" x14ac:dyDescent="0.3">
      <c r="A17" t="s">
        <v>94</v>
      </c>
      <c r="B17" s="27">
        <v>42949.645613425928</v>
      </c>
      <c r="C17" t="s">
        <v>292</v>
      </c>
      <c r="D17" t="s">
        <v>293</v>
      </c>
      <c r="E17" t="s">
        <v>263</v>
      </c>
      <c r="F17">
        <v>157</v>
      </c>
      <c r="I17" t="s">
        <v>36</v>
      </c>
      <c r="J17" t="str">
        <f>LEFT(I17,2)&amp;"-"&amp;RIGHT(LEFT(I17,4),1)</f>
        <v>N1-3</v>
      </c>
      <c r="K17">
        <f>VLOOKUP(J17,$A$2:$F$26,2,FALSE)</f>
        <v>42949.580937500003</v>
      </c>
      <c r="L17">
        <f>VALUE(RIGHT(TRIM(I17),1))</f>
        <v>2</v>
      </c>
      <c r="M17">
        <f>K17+VLOOKUP(L17,$O$2:$Q$5,3,FALSE)</f>
        <v>42951.580937500003</v>
      </c>
      <c r="O17" s="27"/>
    </row>
    <row r="18" spans="1:15" x14ac:dyDescent="0.3">
      <c r="A18" t="s">
        <v>95</v>
      </c>
      <c r="B18" s="27">
        <v>42949.656099537038</v>
      </c>
      <c r="C18" t="s">
        <v>294</v>
      </c>
      <c r="D18" t="s">
        <v>295</v>
      </c>
      <c r="E18" t="s">
        <v>263</v>
      </c>
      <c r="F18">
        <v>147</v>
      </c>
      <c r="I18" t="s">
        <v>37</v>
      </c>
      <c r="J18" t="str">
        <f>LEFT(I18,2)&amp;"-"&amp;RIGHT(LEFT(I18,4),1)</f>
        <v>N1-3</v>
      </c>
      <c r="K18">
        <f>VLOOKUP(J18,$A$2:$F$26,2,FALSE)</f>
        <v>42949.580937500003</v>
      </c>
      <c r="L18">
        <f>VALUE(RIGHT(TRIM(I18),1))</f>
        <v>3</v>
      </c>
      <c r="M18">
        <f>K18+VLOOKUP(L18,$O$2:$Q$5,3,FALSE)</f>
        <v>42999.580937500003</v>
      </c>
      <c r="O18" s="27"/>
    </row>
    <row r="19" spans="1:15" x14ac:dyDescent="0.3">
      <c r="A19" t="s">
        <v>96</v>
      </c>
      <c r="B19" s="27">
        <v>42949.667523148149</v>
      </c>
      <c r="C19" t="s">
        <v>296</v>
      </c>
      <c r="D19" t="s">
        <v>297</v>
      </c>
      <c r="E19" t="s">
        <v>263</v>
      </c>
      <c r="F19">
        <v>243</v>
      </c>
      <c r="I19" t="s">
        <v>38</v>
      </c>
      <c r="J19" t="str">
        <f>LEFT(I19,2)&amp;"-"&amp;RIGHT(LEFT(I19,4),1)</f>
        <v>N1-3</v>
      </c>
      <c r="K19">
        <f>VLOOKUP(J19,$A$2:$F$26,2,FALSE)</f>
        <v>42949.580937500003</v>
      </c>
      <c r="L19">
        <f>VALUE(RIGHT(TRIM(I19),1))</f>
        <v>4</v>
      </c>
      <c r="M19">
        <f>K19+VLOOKUP(L19,$O$2:$Q$5,3,FALSE)</f>
        <v>43039.580937500003</v>
      </c>
      <c r="O19" s="27"/>
    </row>
    <row r="20" spans="1:15" x14ac:dyDescent="0.3">
      <c r="A20" t="s">
        <v>97</v>
      </c>
      <c r="B20" s="27">
        <v>42949.674710648149</v>
      </c>
      <c r="C20" t="s">
        <v>298</v>
      </c>
      <c r="D20" t="s">
        <v>299</v>
      </c>
      <c r="E20" t="s">
        <v>263</v>
      </c>
      <c r="F20" t="s">
        <v>91</v>
      </c>
      <c r="I20" t="s">
        <v>39</v>
      </c>
      <c r="J20" t="str">
        <f>LEFT(I20,2)&amp;"-"&amp;RIGHT(LEFT(I20,4),1)</f>
        <v>N1-4</v>
      </c>
      <c r="K20">
        <f>VLOOKUP(J20,$A$2:$F$26,2,FALSE)</f>
        <v>42949.591400462959</v>
      </c>
      <c r="L20">
        <f>VALUE(RIGHT(TRIM(I20),1))</f>
        <v>2</v>
      </c>
      <c r="M20">
        <f>K20+VLOOKUP(L20,$O$2:$Q$5,3,FALSE)</f>
        <v>42951.591400462959</v>
      </c>
      <c r="O20" s="27"/>
    </row>
    <row r="21" spans="1:15" x14ac:dyDescent="0.3">
      <c r="A21" t="s">
        <v>98</v>
      </c>
      <c r="B21" s="27">
        <v>42949.362430555557</v>
      </c>
      <c r="C21" t="s">
        <v>300</v>
      </c>
      <c r="D21" t="s">
        <v>301</v>
      </c>
      <c r="E21" t="s">
        <v>263</v>
      </c>
      <c r="F21">
        <v>310</v>
      </c>
      <c r="I21" t="s">
        <v>40</v>
      </c>
      <c r="J21" t="str">
        <f>LEFT(I21,2)&amp;"-"&amp;RIGHT(LEFT(I21,4),1)</f>
        <v>N1-4</v>
      </c>
      <c r="K21">
        <f>VLOOKUP(J21,$A$2:$F$26,2,FALSE)</f>
        <v>42949.591400462959</v>
      </c>
      <c r="L21">
        <f>VALUE(RIGHT(TRIM(I21),1))</f>
        <v>3</v>
      </c>
      <c r="M21">
        <f>K21+VLOOKUP(L21,$O$2:$Q$5,3,FALSE)</f>
        <v>42999.591400462959</v>
      </c>
      <c r="O21" s="27"/>
    </row>
    <row r="22" spans="1:15" x14ac:dyDescent="0.3">
      <c r="A22" t="s">
        <v>99</v>
      </c>
      <c r="B22" s="27">
        <v>42949.381180555552</v>
      </c>
      <c r="C22" t="s">
        <v>302</v>
      </c>
      <c r="D22" t="s">
        <v>303</v>
      </c>
      <c r="E22" t="s">
        <v>263</v>
      </c>
      <c r="F22">
        <v>270</v>
      </c>
      <c r="I22" t="s">
        <v>41</v>
      </c>
      <c r="J22" t="str">
        <f>LEFT(I22,2)&amp;"-"&amp;RIGHT(LEFT(I22,4),1)</f>
        <v>N1-4</v>
      </c>
      <c r="K22">
        <f>VLOOKUP(J22,$A$2:$F$26,2,FALSE)</f>
        <v>42949.591400462959</v>
      </c>
      <c r="L22">
        <f>VALUE(RIGHT(TRIM(I22),1))</f>
        <v>4</v>
      </c>
      <c r="M22">
        <f>K22+VLOOKUP(L22,$O$2:$Q$5,3,FALSE)</f>
        <v>43039.591400462959</v>
      </c>
      <c r="O22" s="27"/>
    </row>
    <row r="23" spans="1:15" x14ac:dyDescent="0.3">
      <c r="A23" t="s">
        <v>100</v>
      </c>
      <c r="B23" s="27">
        <v>42949.412303240744</v>
      </c>
      <c r="C23" t="s">
        <v>304</v>
      </c>
      <c r="D23" t="s">
        <v>305</v>
      </c>
      <c r="E23" t="s">
        <v>263</v>
      </c>
      <c r="F23">
        <v>222</v>
      </c>
      <c r="I23" t="s">
        <v>42</v>
      </c>
      <c r="J23" t="str">
        <f>LEFT(I23,2)&amp;"-"&amp;RIGHT(LEFT(I23,4),1)</f>
        <v>N1-5</v>
      </c>
      <c r="K23">
        <f>VLOOKUP(J23,$A$2:$F$26,2,FALSE)</f>
        <v>42949.600231481483</v>
      </c>
      <c r="L23">
        <f>VALUE(RIGHT(TRIM(I23),1))</f>
        <v>2</v>
      </c>
      <c r="M23">
        <f>K23+VLOOKUP(L23,$O$2:$Q$5,3,FALSE)</f>
        <v>42951.600231481483</v>
      </c>
      <c r="O23" s="27"/>
    </row>
    <row r="24" spans="1:15" x14ac:dyDescent="0.3">
      <c r="A24" t="s">
        <v>101</v>
      </c>
      <c r="B24" s="27">
        <v>42949.423425925925</v>
      </c>
      <c r="C24" t="s">
        <v>306</v>
      </c>
      <c r="D24" t="s">
        <v>307</v>
      </c>
      <c r="E24" t="s">
        <v>263</v>
      </c>
      <c r="F24">
        <v>203</v>
      </c>
      <c r="I24" t="s">
        <v>43</v>
      </c>
      <c r="J24" t="str">
        <f>LEFT(I24,2)&amp;"-"&amp;RIGHT(LEFT(I24,4),1)</f>
        <v>N1-5</v>
      </c>
      <c r="K24">
        <f>VLOOKUP(J24,$A$2:$F$26,2,FALSE)</f>
        <v>42949.600231481483</v>
      </c>
      <c r="L24">
        <f>VALUE(RIGHT(TRIM(I24),1))</f>
        <v>3</v>
      </c>
      <c r="M24">
        <f>K24+VLOOKUP(L24,$O$2:$Q$5,3,FALSE)</f>
        <v>42999.600231481483</v>
      </c>
      <c r="O24" s="27"/>
    </row>
    <row r="25" spans="1:15" x14ac:dyDescent="0.3">
      <c r="A25" t="s">
        <v>102</v>
      </c>
      <c r="B25" s="27">
        <v>42949.436365740738</v>
      </c>
      <c r="C25" t="s">
        <v>308</v>
      </c>
      <c r="D25" t="s">
        <v>309</v>
      </c>
      <c r="E25" t="s">
        <v>263</v>
      </c>
      <c r="F25">
        <v>197</v>
      </c>
      <c r="I25" t="s">
        <v>44</v>
      </c>
      <c r="J25" t="str">
        <f>LEFT(I25,2)&amp;"-"&amp;RIGHT(LEFT(I25,4),1)</f>
        <v>N1-5</v>
      </c>
      <c r="K25">
        <f>VLOOKUP(J25,$A$2:$F$26,2,FALSE)</f>
        <v>42949.600231481483</v>
      </c>
      <c r="L25">
        <f>VALUE(RIGHT(TRIM(I25),1))</f>
        <v>4</v>
      </c>
      <c r="M25">
        <f>K25+VLOOKUP(L25,$O$2:$Q$5,3,FALSE)</f>
        <v>43039.600231481483</v>
      </c>
      <c r="O25" s="27"/>
    </row>
    <row r="26" spans="1:15" x14ac:dyDescent="0.3">
      <c r="A26" t="s">
        <v>103</v>
      </c>
      <c r="B26" s="27">
        <v>42949.450104166666</v>
      </c>
      <c r="C26" t="s">
        <v>310</v>
      </c>
      <c r="D26" t="s">
        <v>311</v>
      </c>
      <c r="E26" t="s">
        <v>263</v>
      </c>
      <c r="F26">
        <v>263</v>
      </c>
      <c r="I26" t="s">
        <v>45</v>
      </c>
      <c r="J26" t="str">
        <f>LEFT(I26,2)&amp;"-"&amp;RIGHT(LEFT(I26,4),1)</f>
        <v>N2-2</v>
      </c>
      <c r="K26">
        <f>VLOOKUP(J26,$A$2:$F$26,2,FALSE)</f>
        <v>42949.634756944448</v>
      </c>
      <c r="L26">
        <f>VALUE(RIGHT(TRIM(I26),1))</f>
        <v>2</v>
      </c>
      <c r="M26">
        <f>K26+VLOOKUP(L26,$O$2:$Q$5,3,FALSE)</f>
        <v>42951.634756944448</v>
      </c>
      <c r="O26" s="27"/>
    </row>
    <row r="27" spans="1:15" x14ac:dyDescent="0.3">
      <c r="I27" t="s">
        <v>46</v>
      </c>
      <c r="J27" t="str">
        <f>LEFT(I27,2)&amp;"-"&amp;RIGHT(LEFT(I27,4),1)</f>
        <v>N2-2</v>
      </c>
      <c r="K27">
        <f>VLOOKUP(J27,$A$2:$F$26,2,FALSE)</f>
        <v>42949.634756944448</v>
      </c>
      <c r="L27">
        <f>VALUE(RIGHT(TRIM(I27),1))</f>
        <v>3</v>
      </c>
      <c r="M27">
        <f>K27+VLOOKUP(L27,$O$2:$Q$5,3,FALSE)</f>
        <v>42999.634756944448</v>
      </c>
    </row>
    <row r="28" spans="1:15" x14ac:dyDescent="0.3">
      <c r="I28" t="s">
        <v>47</v>
      </c>
      <c r="J28" t="str">
        <f>LEFT(I28,2)&amp;"-"&amp;RIGHT(LEFT(I28,4),1)</f>
        <v>N2-3</v>
      </c>
      <c r="K28">
        <f>VLOOKUP(J28,$A$2:$F$26,2,FALSE)</f>
        <v>42949.645613425928</v>
      </c>
      <c r="L28">
        <f>VALUE(RIGHT(TRIM(I28),1))</f>
        <v>2</v>
      </c>
      <c r="M28">
        <f>K28+VLOOKUP(L28,$O$2:$Q$5,3,FALSE)</f>
        <v>42951.645613425928</v>
      </c>
    </row>
    <row r="29" spans="1:15" x14ac:dyDescent="0.3">
      <c r="I29" t="s">
        <v>48</v>
      </c>
      <c r="J29" t="str">
        <f>LEFT(I29,2)&amp;"-"&amp;RIGHT(LEFT(I29,4),1)</f>
        <v>N2-3</v>
      </c>
      <c r="K29">
        <f>VLOOKUP(J29,$A$2:$F$26,2,FALSE)</f>
        <v>42949.645613425928</v>
      </c>
      <c r="L29">
        <f>VALUE(RIGHT(TRIM(I29),1))</f>
        <v>3</v>
      </c>
      <c r="M29">
        <f>K29+VLOOKUP(L29,$O$2:$Q$5,3,FALSE)</f>
        <v>42999.645613425928</v>
      </c>
    </row>
    <row r="30" spans="1:15" x14ac:dyDescent="0.3">
      <c r="I30" t="s">
        <v>49</v>
      </c>
      <c r="J30" t="str">
        <f>LEFT(I30,2)&amp;"-"&amp;RIGHT(LEFT(I30,4),1)</f>
        <v>N2-4</v>
      </c>
      <c r="K30">
        <f>VLOOKUP(J30,$A$2:$F$26,2,FALSE)</f>
        <v>42949.656099537038</v>
      </c>
      <c r="L30">
        <f>VALUE(RIGHT(TRIM(I30),1))</f>
        <v>2</v>
      </c>
      <c r="M30">
        <f>K30+VLOOKUP(L30,$O$2:$Q$5,3,FALSE)</f>
        <v>42951.656099537038</v>
      </c>
    </row>
    <row r="31" spans="1:15" x14ac:dyDescent="0.3">
      <c r="I31" t="s">
        <v>50</v>
      </c>
      <c r="J31" t="str">
        <f>LEFT(I31,2)&amp;"-"&amp;RIGHT(LEFT(I31,4),1)</f>
        <v>N2-4</v>
      </c>
      <c r="K31">
        <f>VLOOKUP(J31,$A$2:$F$26,2,FALSE)</f>
        <v>42949.656099537038</v>
      </c>
      <c r="L31">
        <f>VALUE(RIGHT(TRIM(I31),1))</f>
        <v>3</v>
      </c>
      <c r="M31">
        <f>K31+VLOOKUP(L31,$O$2:$Q$5,3,FALSE)</f>
        <v>42999.656099537038</v>
      </c>
    </row>
    <row r="32" spans="1:15" x14ac:dyDescent="0.3">
      <c r="I32" t="s">
        <v>51</v>
      </c>
      <c r="J32" t="str">
        <f>LEFT(I32,2)&amp;"-"&amp;RIGHT(LEFT(I32,4),1)</f>
        <v>N2-5</v>
      </c>
      <c r="K32">
        <f>VLOOKUP(J32,$A$2:$F$26,2,FALSE)</f>
        <v>42949.667523148149</v>
      </c>
      <c r="L32">
        <f>VALUE(RIGHT(TRIM(I32),1))</f>
        <v>2</v>
      </c>
      <c r="M32">
        <f>K32+VLOOKUP(L32,$O$2:$Q$5,3,FALSE)</f>
        <v>42951.667523148149</v>
      </c>
    </row>
    <row r="33" spans="9:13" x14ac:dyDescent="0.3">
      <c r="I33" t="s">
        <v>52</v>
      </c>
      <c r="J33" t="str">
        <f>LEFT(I33,2)&amp;"-"&amp;RIGHT(LEFT(I33,4),1)</f>
        <v>N2-5</v>
      </c>
      <c r="K33">
        <f>VLOOKUP(J33,$A$2:$F$26,2,FALSE)</f>
        <v>42949.667523148149</v>
      </c>
      <c r="L33">
        <f>VALUE(RIGHT(TRIM(I33),1))</f>
        <v>3</v>
      </c>
      <c r="M33">
        <f>K33+VLOOKUP(L33,$O$2:$Q$5,3,FALSE)</f>
        <v>42999.667523148149</v>
      </c>
    </row>
    <row r="34" spans="9:13" x14ac:dyDescent="0.3">
      <c r="I34" t="s">
        <v>53</v>
      </c>
      <c r="J34" t="str">
        <f>LEFT(I34,2)</f>
        <v>M1</v>
      </c>
      <c r="K34">
        <f>VLOOKUP(J34,$A$2:$F$26,2,FALSE)</f>
        <v>42949.466377314813</v>
      </c>
      <c r="L34">
        <f>VALUE(RIGHT(TRIM(I34),1))</f>
        <v>1</v>
      </c>
      <c r="M34">
        <f>K34+VLOOKUP(L34,$O$2:$Q$5,3,FALSE)</f>
        <v>42949.466377314813</v>
      </c>
    </row>
    <row r="35" spans="9:13" x14ac:dyDescent="0.3">
      <c r="I35" t="s">
        <v>54</v>
      </c>
      <c r="J35" t="str">
        <f t="shared" ref="J35:J54" si="0">LEFT(I35,2)</f>
        <v>M1</v>
      </c>
      <c r="K35">
        <f>VLOOKUP(J35,$A$2:$F$26,2,FALSE)</f>
        <v>42949.466377314813</v>
      </c>
      <c r="L35">
        <f>VALUE(RIGHT(TRIM(I35),1))</f>
        <v>2</v>
      </c>
      <c r="M35">
        <f>K35+VLOOKUP(L35,$O$2:$Q$5,3,FALSE)</f>
        <v>42951.466377314813</v>
      </c>
    </row>
    <row r="36" spans="9:13" x14ac:dyDescent="0.3">
      <c r="I36" t="s">
        <v>55</v>
      </c>
      <c r="J36" t="str">
        <f t="shared" si="0"/>
        <v>M1</v>
      </c>
      <c r="K36">
        <f>VLOOKUP(J36,$A$2:$F$26,2,FALSE)</f>
        <v>42949.466377314813</v>
      </c>
      <c r="L36">
        <f>VALUE(RIGHT(TRIM(I36),1))</f>
        <v>3</v>
      </c>
      <c r="M36">
        <f>K36+VLOOKUP(L36,$O$2:$Q$5,3,FALSE)</f>
        <v>42999.466377314813</v>
      </c>
    </row>
    <row r="37" spans="9:13" x14ac:dyDescent="0.3">
      <c r="I37" t="s">
        <v>56</v>
      </c>
      <c r="J37" t="str">
        <f t="shared" si="0"/>
        <v>M2</v>
      </c>
      <c r="K37">
        <f>VLOOKUP(J37,$A$2:$F$26,2,FALSE)</f>
        <v>42949.499097222222</v>
      </c>
      <c r="L37">
        <f>VALUE(RIGHT(TRIM(I37),1))</f>
        <v>1</v>
      </c>
      <c r="M37">
        <f>K37+VLOOKUP(L37,$O$2:$Q$5,3,FALSE)</f>
        <v>42949.499097222222</v>
      </c>
    </row>
    <row r="38" spans="9:13" x14ac:dyDescent="0.3">
      <c r="I38" t="s">
        <v>57</v>
      </c>
      <c r="J38" t="str">
        <f t="shared" si="0"/>
        <v>M2</v>
      </c>
      <c r="K38">
        <f>VLOOKUP(J38,$A$2:$F$26,2,FALSE)</f>
        <v>42949.499097222222</v>
      </c>
      <c r="L38">
        <f>VALUE(RIGHT(TRIM(I38),1))</f>
        <v>2</v>
      </c>
      <c r="M38">
        <f>K38+VLOOKUP(L38,$O$2:$Q$5,3,FALSE)</f>
        <v>42951.499097222222</v>
      </c>
    </row>
    <row r="39" spans="9:13" x14ac:dyDescent="0.3">
      <c r="I39" t="s">
        <v>58</v>
      </c>
      <c r="J39" t="str">
        <f t="shared" si="0"/>
        <v>M2</v>
      </c>
      <c r="K39">
        <f>VLOOKUP(J39,$A$2:$F$26,2,FALSE)</f>
        <v>42949.499097222222</v>
      </c>
      <c r="L39">
        <f>VALUE(RIGHT(TRIM(I39),1))</f>
        <v>3</v>
      </c>
      <c r="M39">
        <f>K39+VLOOKUP(L39,$O$2:$Q$5,3,FALSE)</f>
        <v>42999.499097222222</v>
      </c>
    </row>
    <row r="40" spans="9:13" x14ac:dyDescent="0.3">
      <c r="I40" t="s">
        <v>59</v>
      </c>
      <c r="J40" t="str">
        <f t="shared" si="0"/>
        <v>M3</v>
      </c>
      <c r="K40">
        <f>VLOOKUP(J40,$A$2:$F$26,2,FALSE)</f>
        <v>42949.510740740741</v>
      </c>
      <c r="L40">
        <f>VALUE(RIGHT(TRIM(I40),1))</f>
        <v>1</v>
      </c>
      <c r="M40">
        <f>K40+VLOOKUP(L40,$O$2:$Q$5,3,FALSE)</f>
        <v>42949.510740740741</v>
      </c>
    </row>
    <row r="41" spans="9:13" x14ac:dyDescent="0.3">
      <c r="I41" t="s">
        <v>60</v>
      </c>
      <c r="J41" t="str">
        <f t="shared" si="0"/>
        <v>M3</v>
      </c>
      <c r="K41">
        <f>VLOOKUP(J41,$A$2:$F$26,2,FALSE)</f>
        <v>42949.510740740741</v>
      </c>
      <c r="L41">
        <f>VALUE(RIGHT(TRIM(I41),1))</f>
        <v>2</v>
      </c>
      <c r="M41">
        <f>K41+VLOOKUP(L41,$O$2:$Q$5,3,FALSE)</f>
        <v>42951.510740740741</v>
      </c>
    </row>
    <row r="42" spans="9:13" x14ac:dyDescent="0.3">
      <c r="I42" t="s">
        <v>61</v>
      </c>
      <c r="J42" t="str">
        <f t="shared" si="0"/>
        <v>M3</v>
      </c>
      <c r="K42">
        <f>VLOOKUP(J42,$A$2:$F$26,2,FALSE)</f>
        <v>42949.510740740741</v>
      </c>
      <c r="L42">
        <f>VALUE(RIGHT(TRIM(I42),1))</f>
        <v>3</v>
      </c>
      <c r="M42">
        <f>K42+VLOOKUP(L42,$O$2:$Q$5,3,FALSE)</f>
        <v>42999.510740740741</v>
      </c>
    </row>
    <row r="43" spans="9:13" x14ac:dyDescent="0.3">
      <c r="I43" t="s">
        <v>62</v>
      </c>
      <c r="J43" t="str">
        <f t="shared" si="0"/>
        <v>M4</v>
      </c>
      <c r="K43">
        <f>VLOOKUP(J43,$A$2:$F$26,2,FALSE)</f>
        <v>42949.528379629628</v>
      </c>
      <c r="L43">
        <f>VALUE(RIGHT(TRIM(I43),1))</f>
        <v>1</v>
      </c>
      <c r="M43">
        <f>K43+VLOOKUP(L43,$O$2:$Q$5,3,FALSE)</f>
        <v>42949.528379629628</v>
      </c>
    </row>
    <row r="44" spans="9:13" x14ac:dyDescent="0.3">
      <c r="I44" t="s">
        <v>64</v>
      </c>
      <c r="J44" t="str">
        <f t="shared" si="0"/>
        <v>M4</v>
      </c>
      <c r="K44">
        <f>VLOOKUP(J44,$A$2:$F$26,2,FALSE)</f>
        <v>42949.528379629628</v>
      </c>
      <c r="L44">
        <f>VALUE(RIGHT(TRIM(I44),1))</f>
        <v>2</v>
      </c>
      <c r="M44">
        <f>K44+VLOOKUP(L44,$O$2:$Q$5,3,FALSE)</f>
        <v>42951.528379629628</v>
      </c>
    </row>
    <row r="45" spans="9:13" x14ac:dyDescent="0.3">
      <c r="I45" t="s">
        <v>65</v>
      </c>
      <c r="J45" t="str">
        <f t="shared" si="0"/>
        <v>M4</v>
      </c>
      <c r="K45">
        <f>VLOOKUP(J45,$A$2:$F$26,2,FALSE)</f>
        <v>42949.528379629628</v>
      </c>
      <c r="L45">
        <f>VALUE(RIGHT(TRIM(I45),1))</f>
        <v>3</v>
      </c>
      <c r="M45">
        <f>K45+VLOOKUP(L45,$O$2:$Q$5,3,FALSE)</f>
        <v>42999.528379629628</v>
      </c>
    </row>
    <row r="46" spans="9:13" x14ac:dyDescent="0.3">
      <c r="I46" t="s">
        <v>66</v>
      </c>
      <c r="J46" t="str">
        <f t="shared" si="0"/>
        <v>M5</v>
      </c>
      <c r="K46">
        <f>VLOOKUP(J46,$A$2:$F$26,2,FALSE)</f>
        <v>42949.618298611109</v>
      </c>
      <c r="L46">
        <f>VALUE(RIGHT(TRIM(I46),1))</f>
        <v>1</v>
      </c>
      <c r="M46">
        <f>K46+VLOOKUP(L46,$O$2:$Q$5,3,FALSE)</f>
        <v>42949.618298611109</v>
      </c>
    </row>
    <row r="47" spans="9:13" x14ac:dyDescent="0.3">
      <c r="I47" t="s">
        <v>67</v>
      </c>
      <c r="J47" t="str">
        <f t="shared" si="0"/>
        <v>M5</v>
      </c>
      <c r="K47">
        <f>VLOOKUP(J47,$A$2:$F$26,2,FALSE)</f>
        <v>42949.618298611109</v>
      </c>
      <c r="L47">
        <f>VALUE(RIGHT(TRIM(I47),1))</f>
        <v>2</v>
      </c>
      <c r="M47">
        <f>K47+VLOOKUP(L47,$O$2:$Q$5,3,FALSE)</f>
        <v>42951.618298611109</v>
      </c>
    </row>
    <row r="48" spans="9:13" x14ac:dyDescent="0.3">
      <c r="I48" t="s">
        <v>68</v>
      </c>
      <c r="J48" t="str">
        <f t="shared" si="0"/>
        <v>M5</v>
      </c>
      <c r="K48">
        <f>VLOOKUP(J48,$A$2:$F$26,2,FALSE)</f>
        <v>42949.618298611109</v>
      </c>
      <c r="L48">
        <f>VALUE(RIGHT(TRIM(I48),1))</f>
        <v>3</v>
      </c>
      <c r="M48">
        <f>K48+VLOOKUP(L48,$O$2:$Q$5,3,FALSE)</f>
        <v>42999.618298611109</v>
      </c>
    </row>
    <row r="49" spans="9:13" x14ac:dyDescent="0.3">
      <c r="I49" t="s">
        <v>69</v>
      </c>
      <c r="J49" t="str">
        <f t="shared" si="0"/>
        <v>M6</v>
      </c>
      <c r="K49">
        <f>VLOOKUP(J49,$A$2:$F$26,2,FALSE)</f>
        <v>42949.685532407406</v>
      </c>
      <c r="L49">
        <f>VALUE(RIGHT(TRIM(I49),1))</f>
        <v>1</v>
      </c>
      <c r="M49">
        <f>K49+VLOOKUP(L49,$O$2:$Q$5,3,FALSE)</f>
        <v>42949.685532407406</v>
      </c>
    </row>
    <row r="50" spans="9:13" x14ac:dyDescent="0.3">
      <c r="I50" t="s">
        <v>70</v>
      </c>
      <c r="J50" t="str">
        <f t="shared" si="0"/>
        <v>M6</v>
      </c>
      <c r="K50">
        <f>VLOOKUP(J50,$A$2:$F$26,2,FALSE)</f>
        <v>42949.685532407406</v>
      </c>
      <c r="L50">
        <f>VALUE(RIGHT(TRIM(I50),1))</f>
        <v>2</v>
      </c>
      <c r="M50">
        <f>K50+VLOOKUP(L50,$O$2:$Q$5,3,FALSE)</f>
        <v>42951.685532407406</v>
      </c>
    </row>
    <row r="51" spans="9:13" x14ac:dyDescent="0.3">
      <c r="I51" t="s">
        <v>71</v>
      </c>
      <c r="J51" t="str">
        <f t="shared" si="0"/>
        <v>M6</v>
      </c>
      <c r="K51">
        <f>VLOOKUP(J51,$A$2:$F$26,2,FALSE)</f>
        <v>42949.685532407406</v>
      </c>
      <c r="L51">
        <f>VALUE(RIGHT(TRIM(I51),1))</f>
        <v>3</v>
      </c>
      <c r="M51">
        <f>K51+VLOOKUP(L51,$O$2:$Q$5,3,FALSE)</f>
        <v>42999.685532407406</v>
      </c>
    </row>
    <row r="52" spans="9:13" x14ac:dyDescent="0.3">
      <c r="I52" t="s">
        <v>72</v>
      </c>
      <c r="J52" t="str">
        <f t="shared" si="0"/>
        <v>M7</v>
      </c>
      <c r="K52">
        <f>VLOOKUP(J52,$A$2:$F$26,2,FALSE)</f>
        <v>42949.693518518521</v>
      </c>
      <c r="L52">
        <f>VALUE(RIGHT(TRIM(I52),1))</f>
        <v>1</v>
      </c>
      <c r="M52">
        <f>K52+VLOOKUP(L52,$O$2:$Q$5,3,FALSE)</f>
        <v>42949.693518518521</v>
      </c>
    </row>
    <row r="53" spans="9:13" x14ac:dyDescent="0.3">
      <c r="I53" t="s">
        <v>73</v>
      </c>
      <c r="J53" t="str">
        <f t="shared" si="0"/>
        <v>M7</v>
      </c>
      <c r="K53">
        <f>VLOOKUP(J53,$A$2:$F$26,2,FALSE)</f>
        <v>42949.693518518521</v>
      </c>
      <c r="L53">
        <f>VALUE(RIGHT(TRIM(I53),1))</f>
        <v>2</v>
      </c>
      <c r="M53">
        <f>K53+VLOOKUP(L53,$O$2:$Q$5,3,FALSE)</f>
        <v>42951.693518518521</v>
      </c>
    </row>
    <row r="54" spans="9:13" x14ac:dyDescent="0.3">
      <c r="I54" t="s">
        <v>74</v>
      </c>
      <c r="J54" t="str">
        <f t="shared" si="0"/>
        <v>M7</v>
      </c>
      <c r="K54">
        <f>VLOOKUP(J54,$A$2:$F$26,2,FALSE)</f>
        <v>42949.693518518521</v>
      </c>
      <c r="L54">
        <f>VALUE(RIGHT(TRIM(I54),1))</f>
        <v>3</v>
      </c>
      <c r="M54">
        <f>K54+VLOOKUP(L54,$O$2:$Q$5,3,FALSE)</f>
        <v>42999.693518518521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rapportage</vt:lpstr>
      <vt:lpstr>overzicht locaties</vt:lpstr>
    </vt:vector>
  </TitlesOfParts>
  <Company>Stichting Deltares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Verheul</dc:creator>
  <cp:lastModifiedBy>Stéphanie IJff</cp:lastModifiedBy>
  <dcterms:created xsi:type="dcterms:W3CDTF">2017-08-18T08:04:17Z</dcterms:created>
  <dcterms:modified xsi:type="dcterms:W3CDTF">2018-03-27T11:22:00Z</dcterms:modified>
</cp:coreProperties>
</file>