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060" windowHeight="103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C22" i="1" s="1"/>
  <c r="E13" i="1"/>
  <c r="E8" i="1"/>
  <c r="C10" i="1" s="1"/>
  <c r="E5" i="1"/>
  <c r="C21" i="1" l="1"/>
  <c r="B22" i="1"/>
  <c r="B10" i="1"/>
  <c r="E10" i="1" s="1"/>
  <c r="B21" i="1"/>
  <c r="E21" i="1" s="1"/>
</calcChain>
</file>

<file path=xl/sharedStrings.xml><?xml version="1.0" encoding="utf-8"?>
<sst xmlns="http://schemas.openxmlformats.org/spreadsheetml/2006/main" count="28" uniqueCount="28">
  <si>
    <t>Raai 1</t>
  </si>
  <si>
    <t>noordzijde, langs permanente peilbuizen van oude duinvoet tot strand</t>
  </si>
  <si>
    <t>lengte</t>
  </si>
  <si>
    <t>punt langs raai (m)</t>
  </si>
  <si>
    <t>X</t>
  </si>
  <si>
    <t>Y</t>
  </si>
  <si>
    <t>beschrijving</t>
  </si>
  <si>
    <t>peilbuis duinvoet</t>
  </si>
  <si>
    <t>HHD_B3</t>
  </si>
  <si>
    <t>N3</t>
  </si>
  <si>
    <t>Centrum valleo</t>
  </si>
  <si>
    <t>peilbuis centrum</t>
  </si>
  <si>
    <t>HHD_B3a</t>
  </si>
  <si>
    <t>N3a</t>
  </si>
  <si>
    <t>begin helm tissen duin</t>
  </si>
  <si>
    <t>Centrum tussenduin</t>
  </si>
  <si>
    <t>peilbuis zeereep</t>
  </si>
  <si>
    <t>HHD_B4</t>
  </si>
  <si>
    <t>N4</t>
  </si>
  <si>
    <t>hoogste punt zeereep</t>
  </si>
  <si>
    <t>hoogwaterlijn (springvloed)</t>
  </si>
  <si>
    <t>Raai 2</t>
  </si>
  <si>
    <t>068703/446838</t>
  </si>
  <si>
    <t>2e B 068881/446930 E 068703/446838</t>
  </si>
  <si>
    <t>Raai 3</t>
  </si>
  <si>
    <t>3e 068881 / 446930</t>
  </si>
  <si>
    <t>3e B 068638/446672 E 068449/446602</t>
  </si>
  <si>
    <t>Raai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</si>
</sst>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222222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609572</xdr:colOff>
      <xdr:row>0</xdr:row>
      <xdr:rowOff>0</xdr:rowOff>
    </xdr:from>
    <xdr:to>
      <xdr:col>18</xdr:col>
      <xdr:colOff>593856</xdr:colOff>
      <xdr:row>36</xdr:row>
      <xdr:rowOff>8963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647" t="1503" r="6203" b="3948"/>
        <a:stretch/>
      </xdr:blipFill>
      <xdr:spPr bwMode="auto">
        <a:xfrm>
          <a:off x="5419697" y="0"/>
          <a:ext cx="7299484" cy="81052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F1" workbookViewId="0">
      <selection activeCell="V15" sqref="V15"/>
    </sheetView>
  </sheetViews>
  <sheetFormatPr defaultRowHeight="15" x14ac:dyDescent="0.25"/>
  <cols>
    <col min="4" max="4" width="26.42578125" customWidth="1"/>
  </cols>
  <sheetData>
    <row r="1" spans="1:7" x14ac:dyDescent="0.25">
      <c r="A1" t="s">
        <v>0</v>
      </c>
      <c r="D1" t="s">
        <v>1</v>
      </c>
      <c r="E1" t="s">
        <v>2</v>
      </c>
    </row>
    <row r="2" spans="1:7" x14ac:dyDescent="0.25">
      <c r="A2" t="s">
        <v>3</v>
      </c>
      <c r="B2" t="s">
        <v>4</v>
      </c>
      <c r="C2" t="s">
        <v>5</v>
      </c>
      <c r="D2" t="s">
        <v>6</v>
      </c>
    </row>
    <row r="3" spans="1:7" x14ac:dyDescent="0.25">
      <c r="A3">
        <v>0</v>
      </c>
      <c r="B3" s="1">
        <v>69013.607000000004</v>
      </c>
      <c r="C3" s="1">
        <v>447088.1</v>
      </c>
      <c r="D3" t="s">
        <v>7</v>
      </c>
      <c r="F3" t="s">
        <v>8</v>
      </c>
      <c r="G3" t="s">
        <v>9</v>
      </c>
    </row>
    <row r="4" spans="1:7" x14ac:dyDescent="0.25">
      <c r="A4">
        <v>53</v>
      </c>
      <c r="B4" s="1"/>
      <c r="C4" s="1"/>
      <c r="D4" s="2" t="s">
        <v>10</v>
      </c>
      <c r="E4" s="3"/>
    </row>
    <row r="5" spans="1:7" x14ac:dyDescent="0.25">
      <c r="A5">
        <v>57.2</v>
      </c>
      <c r="B5" s="1">
        <v>68967</v>
      </c>
      <c r="C5" s="1">
        <v>447121</v>
      </c>
      <c r="D5" s="2" t="s">
        <v>11</v>
      </c>
      <c r="E5" s="3">
        <f>SQRT((B3-B5)^2+(C3-C5)^2)</f>
        <v>57.049298409374579</v>
      </c>
      <c r="F5" t="s">
        <v>12</v>
      </c>
      <c r="G5" t="s">
        <v>13</v>
      </c>
    </row>
    <row r="6" spans="1:7" x14ac:dyDescent="0.25">
      <c r="A6">
        <v>100</v>
      </c>
      <c r="B6" s="1"/>
      <c r="C6" s="1"/>
      <c r="D6" s="2" t="s">
        <v>14</v>
      </c>
      <c r="E6" s="3"/>
    </row>
    <row r="7" spans="1:7" x14ac:dyDescent="0.25">
      <c r="A7">
        <v>108</v>
      </c>
      <c r="B7" s="1"/>
      <c r="C7" s="1"/>
      <c r="D7" s="2" t="s">
        <v>15</v>
      </c>
      <c r="E7" s="3"/>
    </row>
    <row r="8" spans="1:7" x14ac:dyDescent="0.25">
      <c r="A8">
        <v>127</v>
      </c>
      <c r="B8" s="1">
        <v>68911.733999999997</v>
      </c>
      <c r="C8" s="1">
        <v>447163.17599999998</v>
      </c>
      <c r="D8" s="2" t="s">
        <v>16</v>
      </c>
      <c r="E8" s="3">
        <f>SQRT((B3-B8)^2+(C3-C8)^2)</f>
        <v>126.54846464893021</v>
      </c>
      <c r="F8" t="s">
        <v>17</v>
      </c>
      <c r="G8" t="s">
        <v>18</v>
      </c>
    </row>
    <row r="9" spans="1:7" x14ac:dyDescent="0.25">
      <c r="A9">
        <v>153</v>
      </c>
      <c r="B9" s="1"/>
      <c r="C9" s="1"/>
      <c r="D9" s="2" t="s">
        <v>19</v>
      </c>
      <c r="E9" s="3"/>
    </row>
    <row r="10" spans="1:7" x14ac:dyDescent="0.25">
      <c r="A10">
        <v>200</v>
      </c>
      <c r="B10" s="1">
        <f>(B8-B3)*200/$E8+B3</f>
        <v>68852.604651559624</v>
      </c>
      <c r="C10" s="1">
        <f>(C8-C3)*200/$E8+C3</f>
        <v>447206.75177536253</v>
      </c>
      <c r="D10" s="2" t="s">
        <v>20</v>
      </c>
      <c r="E10" s="3">
        <f>SQRT((B3-B10)^2+(C3-C10)^2)</f>
        <v>200.00000000000699</v>
      </c>
    </row>
    <row r="11" spans="1:7" x14ac:dyDescent="0.25">
      <c r="E11" s="3"/>
    </row>
    <row r="12" spans="1:7" x14ac:dyDescent="0.25">
      <c r="A12" t="s">
        <v>21</v>
      </c>
      <c r="E12" s="3"/>
    </row>
    <row r="13" spans="1:7" x14ac:dyDescent="0.25">
      <c r="A13">
        <v>0</v>
      </c>
      <c r="B13" s="4">
        <v>68881</v>
      </c>
      <c r="C13" s="4">
        <v>446930</v>
      </c>
      <c r="D13" s="4" t="s">
        <v>22</v>
      </c>
      <c r="E13" s="3">
        <f>SQRT((B13-B14)^2+(C13-C14)^2)</f>
        <v>200.3696583817021</v>
      </c>
    </row>
    <row r="14" spans="1:7" ht="63.75" x14ac:dyDescent="0.25">
      <c r="A14">
        <v>200</v>
      </c>
      <c r="B14" s="4">
        <v>68703</v>
      </c>
      <c r="C14" s="4">
        <v>446838</v>
      </c>
      <c r="D14" s="5" t="s">
        <v>23</v>
      </c>
      <c r="E14" s="3"/>
    </row>
    <row r="15" spans="1:7" x14ac:dyDescent="0.25">
      <c r="E15" s="3"/>
    </row>
    <row r="16" spans="1:7" x14ac:dyDescent="0.25">
      <c r="A16" t="s">
        <v>24</v>
      </c>
      <c r="E16" s="3"/>
    </row>
    <row r="17" spans="1:5" x14ac:dyDescent="0.25">
      <c r="A17">
        <v>0</v>
      </c>
      <c r="B17" s="4">
        <v>68638</v>
      </c>
      <c r="C17" s="4">
        <v>446672</v>
      </c>
      <c r="D17" s="4" t="s">
        <v>25</v>
      </c>
      <c r="E17" s="3">
        <f>SQRT((B17-B18)^2+(C17-C18)^2)</f>
        <v>201.54652068443156</v>
      </c>
    </row>
    <row r="18" spans="1:5" ht="63.75" x14ac:dyDescent="0.25">
      <c r="A18">
        <v>200</v>
      </c>
      <c r="B18">
        <v>68449</v>
      </c>
      <c r="C18">
        <v>446602</v>
      </c>
      <c r="D18" s="5" t="s">
        <v>26</v>
      </c>
      <c r="E18" s="3"/>
    </row>
    <row r="19" spans="1:5" x14ac:dyDescent="0.25">
      <c r="E19" s="3"/>
    </row>
    <row r="20" spans="1:5" x14ac:dyDescent="0.25">
      <c r="A20" t="s">
        <v>27</v>
      </c>
      <c r="E20" s="3"/>
    </row>
    <row r="21" spans="1:5" x14ac:dyDescent="0.25">
      <c r="A21">
        <v>0</v>
      </c>
      <c r="B21" s="1">
        <f>(B18-B17)*40/$E17+B17</f>
        <v>68600.490049571046</v>
      </c>
      <c r="C21" s="1">
        <f>(C18-C17)*40/$E17+C17</f>
        <v>446658.10742576706</v>
      </c>
      <c r="E21" s="3">
        <f>SQRT((B21-B22)^2+(C21-C22)^2)</f>
        <v>79.999999999997542</v>
      </c>
    </row>
    <row r="22" spans="1:5" x14ac:dyDescent="0.25">
      <c r="A22">
        <v>80</v>
      </c>
      <c r="B22" s="1">
        <f>(B18-B17)*120/$E17+B17</f>
        <v>68525.470148713153</v>
      </c>
      <c r="C22" s="1">
        <f>(C18-C17)*120/$E17+C17</f>
        <v>446630.32227730117</v>
      </c>
      <c r="E22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</dc:creator>
  <cp:lastModifiedBy>WB</cp:lastModifiedBy>
  <dcterms:created xsi:type="dcterms:W3CDTF">2015-02-10T15:36:07Z</dcterms:created>
  <dcterms:modified xsi:type="dcterms:W3CDTF">2015-02-10T15:39:51Z</dcterms:modified>
</cp:coreProperties>
</file>